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11970" windowHeight="3120" tabRatio="903" firstSheet="2" activeTab="2"/>
  </bookViews>
  <sheets>
    <sheet name="VXXXXX" sheetId="1" state="veryHidden" r:id="rId1"/>
    <sheet name="VXXXX" sheetId="2" state="veryHidden" r:id="rId2"/>
    <sheet name="1.의료기관" sheetId="3" r:id="rId3"/>
    <sheet name="2.의료기관 종사인력" sheetId="4" r:id="rId4"/>
    <sheet name="3.보건소 인력" sheetId="5" r:id="rId5"/>
    <sheet name="4.부정의료업자 단속실적" sheetId="6" r:id="rId6"/>
    <sheet name="5.의약품등 제조업소 및 판매업소" sheetId="7" r:id="rId7"/>
    <sheet name="6식품위생관계업소" sheetId="8" r:id="rId8"/>
    <sheet name="7.공중위생관계업소" sheetId="9" r:id="rId9"/>
    <sheet name="8.예방접종" sheetId="10" r:id="rId10"/>
    <sheet name="9.법정전염병 발생 및 사망" sheetId="11" r:id="rId11"/>
    <sheet name="10.한센병 보건소 등록" sheetId="12" r:id="rId12"/>
    <sheet name="11.결핵환자 현황" sheetId="13" r:id="rId13"/>
    <sheet name="12.보건소 구강보건 사업실적" sheetId="14" r:id="rId14"/>
    <sheet name="13.모자보건사업 실적" sheetId="15" r:id="rId15"/>
    <sheet name="14.건강보험적용 인구" sheetId="16" r:id="rId16"/>
    <sheet name="15.국민연금 가입자" sheetId="17" r:id="rId17"/>
    <sheet name="16.국민연금 급여지급 현황" sheetId="18" r:id="rId18"/>
    <sheet name="17.국가보훈대상자" sheetId="19" r:id="rId19"/>
    <sheet name="18.국가보훈대상자 취업" sheetId="20" r:id="rId20"/>
    <sheet name="19.국가보훈 대상자 자녀취학" sheetId="21" r:id="rId21"/>
    <sheet name="20.참전용사 등록현황" sheetId="22" r:id="rId22"/>
    <sheet name="21.사회복지시설 " sheetId="23" r:id="rId23"/>
    <sheet name="22. 노인의료복지시설" sheetId="24" r:id="rId24"/>
    <sheet name="23.노인여가복지시설" sheetId="25" r:id="rId25"/>
    <sheet name="24.재가노인복지시설" sheetId="26" r:id="rId26"/>
    <sheet name="25.국민기초생활수급자" sheetId="27" r:id="rId27"/>
    <sheet name="26.여성복지시설" sheetId="28" r:id="rId28"/>
    <sheet name="27.여성폭력상담" sheetId="29" r:id="rId29"/>
    <sheet name="28.소년.소녀 가정현황" sheetId="30" r:id="rId30"/>
    <sheet name="29.아동복지시설" sheetId="31" r:id="rId31"/>
    <sheet name="30.장애인등록현황" sheetId="32" r:id="rId32"/>
    <sheet name="31.저소득 모.부자가정" sheetId="33" r:id="rId33"/>
    <sheet name="32.방문간호사업 실적" sheetId="34" r:id="rId34"/>
    <sheet name="33.보건교육실적" sheetId="35" r:id="rId35"/>
    <sheet name="34.보육시설" sheetId="36" r:id="rId36"/>
    <sheet name="35.자원봉사자 현황" sheetId="37" r:id="rId37"/>
    <sheet name="Sheet1" sheetId="38" r:id="rId38"/>
  </sheets>
  <definedNames>
    <definedName name="_xlnm.Print_Area" localSheetId="19">'18.국가보훈대상자 취업'!$A$2:$M$14</definedName>
    <definedName name="_xlnm.Print_Area" localSheetId="20">'19.국가보훈 대상자 자녀취학'!#REF!</definedName>
    <definedName name="_xlnm.Print_Area" localSheetId="5">'4.부정의료업자 단속실적'!$A$2:$P$35</definedName>
    <definedName name="_xlnm.Print_Titles" localSheetId="12">'11.결핵환자 현황'!$A:$A</definedName>
    <definedName name="_xlnm.Print_Titles" localSheetId="18">'17.국가보훈대상자'!$A:$A</definedName>
    <definedName name="_xlnm.Print_Titles" localSheetId="27">'26.여성복지시설'!$A:$A</definedName>
    <definedName name="_xlnm.Print_Titles" localSheetId="31">'30.장애인등록현황'!$A:$A</definedName>
    <definedName name="_xlnm.Print_Titles" localSheetId="10">'9.법정전염병 발생 및 사망'!$A:$A</definedName>
  </definedNames>
  <calcPr fullCalcOnLoad="1"/>
</workbook>
</file>

<file path=xl/sharedStrings.xml><?xml version="1.0" encoding="utf-8"?>
<sst xmlns="http://schemas.openxmlformats.org/spreadsheetml/2006/main" count="1305" uniqueCount="673">
  <si>
    <t xml:space="preserve"> </t>
  </si>
  <si>
    <t>단위:개</t>
  </si>
  <si>
    <t>계</t>
  </si>
  <si>
    <t>병 원</t>
  </si>
  <si>
    <t>원</t>
  </si>
  <si>
    <t>병  원</t>
  </si>
  <si>
    <t>(의)원</t>
  </si>
  <si>
    <t>병원수</t>
  </si>
  <si>
    <t>병상수</t>
  </si>
  <si>
    <t>단위:명</t>
  </si>
  <si>
    <t>합  계</t>
  </si>
  <si>
    <t>치과의사</t>
  </si>
  <si>
    <t>한 의 사</t>
  </si>
  <si>
    <t>조 산 사</t>
  </si>
  <si>
    <t>간 호 사</t>
  </si>
  <si>
    <t>간호조무사</t>
  </si>
  <si>
    <t>의료기사</t>
  </si>
  <si>
    <t>의무기록사</t>
  </si>
  <si>
    <t>상근의사</t>
  </si>
  <si>
    <t>비상근의사</t>
  </si>
  <si>
    <t>단위:건</t>
  </si>
  <si>
    <t>건</t>
  </si>
  <si>
    <t>수</t>
  </si>
  <si>
    <t>처</t>
  </si>
  <si>
    <t>리</t>
  </si>
  <si>
    <t>면허대여</t>
  </si>
  <si>
    <t>품위손상</t>
  </si>
  <si>
    <t>진료거부</t>
  </si>
  <si>
    <t>기  타</t>
  </si>
  <si>
    <t>면허취소</t>
  </si>
  <si>
    <t>자격정지</t>
  </si>
  <si>
    <t>경  고</t>
  </si>
  <si>
    <t>고  발</t>
  </si>
  <si>
    <t>광고위반</t>
  </si>
  <si>
    <t>환자유인</t>
  </si>
  <si>
    <t>표방위반</t>
  </si>
  <si>
    <t>시설위반</t>
  </si>
  <si>
    <t>정원위반</t>
  </si>
  <si>
    <t>업무정지</t>
  </si>
  <si>
    <t>시정지시</t>
  </si>
  <si>
    <t>단위:개소</t>
  </si>
  <si>
    <t>의 약 품</t>
  </si>
  <si>
    <t>약  국</t>
  </si>
  <si>
    <t>약업사</t>
  </si>
  <si>
    <t>한약업사</t>
  </si>
  <si>
    <t>매약상</t>
  </si>
  <si>
    <t>위      반      건       수</t>
  </si>
  <si>
    <t>위         반        건         수</t>
  </si>
  <si>
    <t>식 품 제 조 업  및  가 공 업</t>
  </si>
  <si>
    <t>합    계</t>
  </si>
  <si>
    <t>소 계</t>
  </si>
  <si>
    <t>소  계</t>
  </si>
  <si>
    <t>이용업</t>
  </si>
  <si>
    <t>미용업</t>
  </si>
  <si>
    <t>세탁업</t>
  </si>
  <si>
    <t>단위:개소,명</t>
  </si>
  <si>
    <t>일본뇌염</t>
  </si>
  <si>
    <t>장티푸스</t>
  </si>
  <si>
    <t>남</t>
  </si>
  <si>
    <t>여</t>
  </si>
  <si>
    <t>총가입자수</t>
  </si>
  <si>
    <t>임의 가입자</t>
  </si>
  <si>
    <t>지역가입자</t>
  </si>
  <si>
    <t>사  업  장</t>
  </si>
  <si>
    <t>가  입  자</t>
  </si>
  <si>
    <t>자료:대구지방보훈청</t>
  </si>
  <si>
    <t>미망인</t>
  </si>
  <si>
    <t>시설수</t>
  </si>
  <si>
    <t>입소자</t>
  </si>
  <si>
    <t>퇴소자</t>
  </si>
  <si>
    <t>여</t>
  </si>
  <si>
    <t>무자격자에게의료행위사주</t>
  </si>
  <si>
    <t>준수사항미이행</t>
  </si>
  <si>
    <t>허가취소또는폐쇄</t>
  </si>
  <si>
    <t>무 면 허  의료행위</t>
  </si>
  <si>
    <t>성감별  행  위</t>
  </si>
  <si>
    <t>허위진단 발    급</t>
  </si>
  <si>
    <t>기  타</t>
  </si>
  <si>
    <t>요관찰</t>
  </si>
  <si>
    <t>시설수</t>
  </si>
  <si>
    <t>합계</t>
  </si>
  <si>
    <t>계</t>
  </si>
  <si>
    <t>소계</t>
  </si>
  <si>
    <t>기타</t>
  </si>
  <si>
    <t>2급</t>
  </si>
  <si>
    <t>3급</t>
  </si>
  <si>
    <t>4급</t>
  </si>
  <si>
    <t>5급</t>
  </si>
  <si>
    <t>6급</t>
  </si>
  <si>
    <t>B형간염</t>
  </si>
  <si>
    <t>중학교</t>
  </si>
  <si>
    <t>연  말  현  재</t>
  </si>
  <si>
    <t>신환자수</t>
  </si>
  <si>
    <t>사망자</t>
  </si>
  <si>
    <t>거  주  형  태  별</t>
  </si>
  <si>
    <t>관 리 구 분 별</t>
  </si>
  <si>
    <t>남</t>
  </si>
  <si>
    <t>재   가</t>
  </si>
  <si>
    <t>요치료</t>
  </si>
  <si>
    <t>양성</t>
  </si>
  <si>
    <t>합        계</t>
  </si>
  <si>
    <t>단위:가구수, 명</t>
  </si>
  <si>
    <t>고등학교</t>
  </si>
  <si>
    <r>
      <t>가</t>
    </r>
    <r>
      <rPr>
        <sz val="11"/>
        <rFont val="바탕체"/>
        <family val="1"/>
      </rPr>
      <t xml:space="preserve">구 </t>
    </r>
  </si>
  <si>
    <t>인원</t>
  </si>
  <si>
    <t>가구</t>
  </si>
  <si>
    <t>합     계</t>
  </si>
  <si>
    <t>장애인복지시설</t>
  </si>
  <si>
    <t>여성복지시설</t>
  </si>
  <si>
    <t>정신질환자요양시설</t>
  </si>
  <si>
    <t xml:space="preserve">  부랑인 시설</t>
  </si>
  <si>
    <t xml:space="preserve">  주: 1)B.C.G는 보건소에서 실시되는 것에 한정됨.</t>
  </si>
  <si>
    <t>목욕장업</t>
  </si>
  <si>
    <t>위생관리
용 역 업</t>
  </si>
  <si>
    <t>인플루엔자</t>
  </si>
  <si>
    <t>구강보건교육</t>
  </si>
  <si>
    <t>치면세마</t>
  </si>
  <si>
    <t>불소용액양치</t>
  </si>
  <si>
    <t>건수</t>
  </si>
  <si>
    <t>회수</t>
  </si>
  <si>
    <t>주: 1)식이조절, 교환기유치발거, 우식병소충전, 유치치수절단 등 포함</t>
  </si>
  <si>
    <t>단위:건수,명</t>
  </si>
  <si>
    <t>폴리오
Polio</t>
  </si>
  <si>
    <t>단위:명</t>
  </si>
  <si>
    <t>단위:개소,명</t>
  </si>
  <si>
    <t>경   로   당</t>
  </si>
  <si>
    <t>부모사망</t>
  </si>
  <si>
    <t>노령</t>
  </si>
  <si>
    <t>발 생 유 형 별 (세대)</t>
  </si>
  <si>
    <t>재          학          별</t>
  </si>
  <si>
    <t>폐질 ·
심신장애자</t>
  </si>
  <si>
    <t>가출 ·
행방불명</t>
  </si>
  <si>
    <t>이혼
 ·재혼</t>
  </si>
  <si>
    <t>…</t>
  </si>
  <si>
    <t>주:1) 2003년부터 반공귀순상이자, 지원대상자, 5.18민주유공자임</t>
  </si>
  <si>
    <t>위생처리업</t>
  </si>
  <si>
    <t>세 척 제
제 조 업</t>
  </si>
  <si>
    <t>이용인원</t>
  </si>
  <si>
    <t>신   고</t>
  </si>
  <si>
    <t>미 신 고</t>
  </si>
  <si>
    <t>노인교실</t>
  </si>
  <si>
    <t>노인휴양소</t>
  </si>
  <si>
    <t>연말현재
생활인원</t>
  </si>
  <si>
    <t>생활인원</t>
  </si>
  <si>
    <t>제과점</t>
  </si>
  <si>
    <t>디프테리아,
파상풍, 백일해
(DT&amp;P)</t>
  </si>
  <si>
    <t>홍역, 유행성  이하선염, 풍진
(MMR)</t>
  </si>
  <si>
    <t>초등학교</t>
  </si>
  <si>
    <t>기타
(미재학등)</t>
  </si>
  <si>
    <t>미취학</t>
  </si>
  <si>
    <t>신증후군
출 혈 열</t>
  </si>
  <si>
    <t>2 0 0 6</t>
  </si>
  <si>
    <t>국가보훈법 수급자</t>
  </si>
  <si>
    <t>가구수</t>
  </si>
  <si>
    <t>가구원수</t>
  </si>
  <si>
    <t>성          별</t>
  </si>
  <si>
    <t>19세 이하</t>
  </si>
  <si>
    <t>20~29</t>
  </si>
  <si>
    <t>30~39</t>
  </si>
  <si>
    <t>40~49</t>
  </si>
  <si>
    <t>50~59</t>
  </si>
  <si>
    <t>60세이상</t>
  </si>
  <si>
    <t xml:space="preserve">          연          령          별</t>
  </si>
  <si>
    <t>이천동</t>
  </si>
  <si>
    <t>구  분</t>
  </si>
  <si>
    <t>구    분</t>
  </si>
  <si>
    <t>구    분</t>
  </si>
  <si>
    <t>자료:남구보건소</t>
  </si>
  <si>
    <t>사  업  장  가  입  자</t>
  </si>
  <si>
    <t>임의계속가입자</t>
  </si>
  <si>
    <t>국 가 유 공 자</t>
  </si>
  <si>
    <t>합          계</t>
  </si>
  <si>
    <t>배    우    자</t>
  </si>
  <si>
    <t>자           녀</t>
  </si>
  <si>
    <t>중학교</t>
  </si>
  <si>
    <t>대학(교)</t>
  </si>
  <si>
    <t>자료 : 대구지방보훈청</t>
  </si>
  <si>
    <t>자료:복지지원과</t>
  </si>
  <si>
    <t xml:space="preserve">구    분 </t>
  </si>
  <si>
    <t>당해연도 등록(신고)된 결핵 환자수</t>
  </si>
  <si>
    <t>당해연도 결핵예방</t>
  </si>
  <si>
    <t>접 종 실 적</t>
  </si>
  <si>
    <t>당해연도 보건소 결핵검진 실적</t>
  </si>
  <si>
    <t>신환자</t>
  </si>
  <si>
    <t>재발자</t>
  </si>
  <si>
    <t>초치료
실패자</t>
  </si>
  <si>
    <t>중단후
재등록</t>
  </si>
  <si>
    <t>전입</t>
  </si>
  <si>
    <t xml:space="preserve">     보   건   소</t>
  </si>
  <si>
    <t xml:space="preserve">     병   의   원</t>
  </si>
  <si>
    <t xml:space="preserve">     검 사 건 수</t>
  </si>
  <si>
    <t xml:space="preserve">     발 견 환 자 수</t>
  </si>
  <si>
    <t>미취학
아동</t>
  </si>
  <si>
    <t>취학아동</t>
  </si>
  <si>
    <t>X-선검사</t>
  </si>
  <si>
    <t>객담검사</t>
  </si>
  <si>
    <t>도말양성</t>
  </si>
  <si>
    <t>도말음성</t>
  </si>
  <si>
    <t>자료 : 남구보건소</t>
  </si>
  <si>
    <t>합       계</t>
  </si>
  <si>
    <t>유        족</t>
  </si>
  <si>
    <t>기  타  대 상 자1)</t>
  </si>
  <si>
    <r>
      <t>숙박업</t>
    </r>
    <r>
      <rPr>
        <vertAlign val="superscript"/>
        <sz val="11"/>
        <rFont val="바탕체"/>
        <family val="1"/>
      </rPr>
      <t>1)</t>
    </r>
  </si>
  <si>
    <t>기타위생용품
제 조 업</t>
  </si>
  <si>
    <t>봉덕1동</t>
  </si>
  <si>
    <t>봉덕2동</t>
  </si>
  <si>
    <t>봉덕3동</t>
  </si>
  <si>
    <t>대명1동</t>
  </si>
  <si>
    <t>대명2동</t>
  </si>
  <si>
    <t>대명3동</t>
  </si>
  <si>
    <t>대명4동</t>
  </si>
  <si>
    <t>대명5동</t>
  </si>
  <si>
    <t>대명6동</t>
  </si>
  <si>
    <t>대명9동</t>
  </si>
  <si>
    <t>대명10동</t>
  </si>
  <si>
    <t>대명11동</t>
  </si>
  <si>
    <t xml:space="preserve">  주:1)관광호텔 포함</t>
  </si>
  <si>
    <r>
      <t>결핵</t>
    </r>
    <r>
      <rPr>
        <vertAlign val="superscript"/>
        <sz val="11"/>
        <rFont val="바탕체"/>
        <family val="1"/>
      </rPr>
      <t>1)</t>
    </r>
    <r>
      <rPr>
        <sz val="11"/>
        <rFont val="바탕체"/>
        <family val="1"/>
      </rPr>
      <t xml:space="preserve">
B. C. G </t>
    </r>
  </si>
  <si>
    <r>
      <t>기    타</t>
    </r>
    <r>
      <rPr>
        <vertAlign val="superscript"/>
        <sz val="11"/>
        <rFont val="바탕체"/>
        <family val="1"/>
      </rPr>
      <t>2)</t>
    </r>
  </si>
  <si>
    <t xml:space="preserve">      2)수두, 뇌수막염, 패구균성폐렴, 기타 등, 2001년에는 인플루엔자, 유행성 출혈열 등임</t>
  </si>
  <si>
    <t>국      가     유      공      자</t>
  </si>
  <si>
    <t>유                 족</t>
  </si>
  <si>
    <t>애국지사</t>
  </si>
  <si>
    <t>전·공상
군경</t>
  </si>
  <si>
    <t>무공·보국수훈자</t>
  </si>
  <si>
    <t>재일학도
의용군인</t>
  </si>
  <si>
    <r>
      <t>4.19</t>
    </r>
    <r>
      <rPr>
        <sz val="10"/>
        <rFont val="바탕체"/>
        <family val="1"/>
      </rPr>
      <t xml:space="preserve">
부상자,
공로자</t>
    </r>
  </si>
  <si>
    <t>공상공무원</t>
  </si>
  <si>
    <t>순국·
애국지사</t>
  </si>
  <si>
    <t>무공·보국
수훈자</t>
  </si>
  <si>
    <r>
      <t>6.18
자유
상이자</t>
    </r>
    <r>
      <rPr>
        <vertAlign val="superscript"/>
        <sz val="10"/>
        <rFont val="바탕체"/>
        <family val="1"/>
      </rPr>
      <t>5)</t>
    </r>
  </si>
  <si>
    <t>지원
대상자</t>
  </si>
  <si>
    <t>자 녀</t>
  </si>
  <si>
    <t>부 모</t>
  </si>
  <si>
    <r>
      <t>가구</t>
    </r>
    <r>
      <rPr>
        <vertAlign val="superscript"/>
        <sz val="11"/>
        <rFont val="바탕체"/>
        <family val="1"/>
      </rPr>
      <t>1)</t>
    </r>
    <r>
      <rPr>
        <sz val="11"/>
        <rFont val="바탕체"/>
        <family val="1"/>
      </rPr>
      <t xml:space="preserve"> </t>
    </r>
  </si>
  <si>
    <t>단위:건,명</t>
  </si>
  <si>
    <t>제   1       군       전       염        병</t>
  </si>
  <si>
    <t>제 2 군  전  염  병</t>
  </si>
  <si>
    <t>제  3  군   전   염   병</t>
  </si>
  <si>
    <t>제  3  군   전   염   병</t>
  </si>
  <si>
    <t>제4군전염병
및
지정전염병</t>
  </si>
  <si>
    <t>콜레라</t>
  </si>
  <si>
    <t>장티푸스</t>
  </si>
  <si>
    <t>파라티푸스</t>
  </si>
  <si>
    <t>세균성이질</t>
  </si>
  <si>
    <t>장출혈대장균
감염증</t>
  </si>
  <si>
    <t>디프테리아</t>
  </si>
  <si>
    <t>백일해</t>
  </si>
  <si>
    <t>파상풍</t>
  </si>
  <si>
    <t>홍역</t>
  </si>
  <si>
    <t>유행성이하선염</t>
  </si>
  <si>
    <t>풍   진</t>
  </si>
  <si>
    <t>폴리오</t>
  </si>
  <si>
    <t>일본뇌염</t>
  </si>
  <si>
    <t>수두</t>
  </si>
  <si>
    <t>합   계</t>
  </si>
  <si>
    <t>말라리아</t>
  </si>
  <si>
    <t>한센병</t>
  </si>
  <si>
    <t>성홍열</t>
  </si>
  <si>
    <t>렙토스피라증</t>
  </si>
  <si>
    <t>브루셀라증</t>
  </si>
  <si>
    <t>수막구균성
수막염</t>
  </si>
  <si>
    <t>레지오넬라증</t>
  </si>
  <si>
    <t>비브리오패혈증</t>
  </si>
  <si>
    <t>쯔쯔가무시증</t>
  </si>
  <si>
    <t>신증후군출혈열</t>
  </si>
  <si>
    <t>발생</t>
  </si>
  <si>
    <t>사망</t>
  </si>
  <si>
    <t>자료:국민연금관리공단</t>
  </si>
  <si>
    <r>
      <t>취학아동</t>
    </r>
    <r>
      <rPr>
        <vertAlign val="superscript"/>
        <sz val="11"/>
        <rFont val="바탕체"/>
        <family val="1"/>
      </rPr>
      <t>1)</t>
    </r>
  </si>
  <si>
    <t xml:space="preserve">  주:1)반흔조사 미포함</t>
  </si>
  <si>
    <t>가.  의  료  인 등</t>
  </si>
  <si>
    <t>나. 의 료 기 관</t>
  </si>
  <si>
    <t xml:space="preserve">  9.  법 정 전 염 병 발 생 및 사 망</t>
  </si>
  <si>
    <t xml:space="preserve"> 12. 보건소 구강보건사업실적</t>
  </si>
  <si>
    <t>…</t>
  </si>
  <si>
    <t>2 0 0 6</t>
  </si>
  <si>
    <t>2 0 0 7</t>
  </si>
  <si>
    <t>-</t>
  </si>
  <si>
    <t>정착농원</t>
  </si>
  <si>
    <t>수용
보호
시설</t>
  </si>
  <si>
    <t>주1)2006년 이전은 "요관찰"과 "요보호"합계임</t>
  </si>
  <si>
    <r>
      <t>한센서비스</t>
    </r>
    <r>
      <rPr>
        <vertAlign val="superscript"/>
        <sz val="11"/>
        <rFont val="바탕체"/>
        <family val="1"/>
      </rPr>
      <t>1)</t>
    </r>
    <r>
      <rPr>
        <sz val="11"/>
        <rFont val="바탕체"/>
        <family val="1"/>
      </rPr>
      <t xml:space="preserve">
대 상 자</t>
    </r>
  </si>
  <si>
    <t>치아수</t>
  </si>
  <si>
    <t>횟수</t>
  </si>
  <si>
    <t>임산부등록관리</t>
  </si>
  <si>
    <t>영유아 등록관리</t>
  </si>
  <si>
    <r>
      <t>기  타  대  상  자</t>
    </r>
    <r>
      <rPr>
        <vertAlign val="superscript"/>
        <sz val="10"/>
        <rFont val="바탕체"/>
        <family val="1"/>
      </rPr>
      <t>7)</t>
    </r>
  </si>
  <si>
    <t xml:space="preserve">  주:1)원 서식의 특별공로순직자는 유족으로 분류하였음</t>
  </si>
  <si>
    <t xml:space="preserve">     2)4.19사망자 유족도 포함</t>
  </si>
  <si>
    <t xml:space="preserve">     3)공상공무원 유족도 포함</t>
  </si>
  <si>
    <t xml:space="preserve">     4)특별공로자 및 상이자 유족도 포함</t>
  </si>
  <si>
    <t xml:space="preserve">     5)원 서식의 반공귀순상이자는 2006년부터 6.18자유상이자로 명칭변경</t>
  </si>
  <si>
    <t xml:space="preserve">     6)기타 대상자 중 광주민주유공자는 2004년도부터 5.18민주유공자로 명칭변경</t>
  </si>
  <si>
    <t xml:space="preserve">     7)기타 대상자는 유족 포함</t>
  </si>
  <si>
    <t xml:space="preserve">     8)2007년 자료부터 수록</t>
  </si>
  <si>
    <r>
      <t>특수임무
수행자</t>
    </r>
    <r>
      <rPr>
        <vertAlign val="superscript"/>
        <sz val="10"/>
        <rFont val="바탕체"/>
        <family val="1"/>
      </rPr>
      <t>8)</t>
    </r>
  </si>
  <si>
    <r>
      <t>인원</t>
    </r>
    <r>
      <rPr>
        <vertAlign val="superscript"/>
        <sz val="11"/>
        <rFont val="바탕체"/>
        <family val="1"/>
      </rPr>
      <t>2)</t>
    </r>
  </si>
  <si>
    <t>-</t>
  </si>
  <si>
    <t>결  핵</t>
  </si>
  <si>
    <r>
      <t>발생</t>
    </r>
    <r>
      <rPr>
        <vertAlign val="superscript"/>
        <sz val="11"/>
        <rFont val="바탕체"/>
        <family val="1"/>
      </rPr>
      <t>2)</t>
    </r>
  </si>
  <si>
    <r>
      <t>기  타</t>
    </r>
    <r>
      <rPr>
        <vertAlign val="superscript"/>
        <sz val="11"/>
        <rFont val="바탕체"/>
        <family val="1"/>
      </rPr>
      <t>3)</t>
    </r>
  </si>
  <si>
    <r>
      <t>B형감염</t>
    </r>
    <r>
      <rPr>
        <vertAlign val="superscript"/>
        <sz val="11"/>
        <rFont val="바탕체"/>
        <family val="1"/>
      </rPr>
      <t>1)</t>
    </r>
  </si>
  <si>
    <t>(단위:명,백만원)</t>
  </si>
  <si>
    <t>연                                       금</t>
  </si>
  <si>
    <t>일    시     금</t>
  </si>
  <si>
    <t>노     령     연     금</t>
  </si>
  <si>
    <t>장애연금</t>
  </si>
  <si>
    <t>유족연금</t>
  </si>
  <si>
    <t>장     애</t>
  </si>
  <si>
    <t>반      환</t>
  </si>
  <si>
    <t>사      망</t>
  </si>
  <si>
    <t>특    례</t>
  </si>
  <si>
    <t>조    기</t>
  </si>
  <si>
    <t>감    액</t>
  </si>
  <si>
    <r>
      <t>분    할</t>
    </r>
    <r>
      <rPr>
        <vertAlign val="superscript"/>
        <sz val="11"/>
        <rFont val="바탕체"/>
        <family val="1"/>
      </rPr>
      <t>1)</t>
    </r>
  </si>
  <si>
    <t>수급자수</t>
  </si>
  <si>
    <t>금 액</t>
  </si>
  <si>
    <t>금액</t>
  </si>
  <si>
    <t>2 0 0 7</t>
  </si>
  <si>
    <t>단위:명, 개소</t>
  </si>
  <si>
    <t>합    계</t>
  </si>
  <si>
    <t>근   로   자</t>
  </si>
  <si>
    <r>
      <t>공무원, 사립학교 교직원</t>
    </r>
    <r>
      <rPr>
        <vertAlign val="superscript"/>
        <sz val="11"/>
        <rFont val="바탕체"/>
        <family val="1"/>
      </rPr>
      <t>1)</t>
    </r>
  </si>
  <si>
    <t>지        역</t>
  </si>
  <si>
    <t>사업장</t>
  </si>
  <si>
    <t>적  용  인  구</t>
  </si>
  <si>
    <t>세대수</t>
  </si>
  <si>
    <t>가입자</t>
  </si>
  <si>
    <t>피부양자</t>
  </si>
  <si>
    <t>자료:국민건강보험공단 대구지역본부</t>
  </si>
  <si>
    <t xml:space="preserve">  주:주민등록 주소지 기준이며, 지역의 가입자는 적용대상자를 말함.</t>
  </si>
  <si>
    <t xml:space="preserve">     1)군인과 연금수급자 포함된 수임</t>
  </si>
  <si>
    <t>구   분</t>
  </si>
  <si>
    <t>총  계</t>
  </si>
  <si>
    <t>6.25참전</t>
  </si>
  <si>
    <t>월남전</t>
  </si>
  <si>
    <t>6.25 및 월남전</t>
  </si>
  <si>
    <t>자료:대구지방보훈청</t>
  </si>
  <si>
    <t>18.  국 가 보 훈 대 상 자 취 업</t>
  </si>
  <si>
    <t>2 0 0 8</t>
  </si>
  <si>
    <t>2 0 0 8</t>
  </si>
  <si>
    <r>
      <t xml:space="preserve">  아동복지시설</t>
    </r>
    <r>
      <rPr>
        <vertAlign val="superscript"/>
        <sz val="11"/>
        <rFont val="바탕체"/>
        <family val="1"/>
      </rPr>
      <t>1)</t>
    </r>
  </si>
  <si>
    <r>
      <t>노인복지시설</t>
    </r>
    <r>
      <rPr>
        <vertAlign val="superscript"/>
        <sz val="11"/>
        <rFont val="바탕체"/>
        <family val="1"/>
      </rPr>
      <t>2)</t>
    </r>
  </si>
  <si>
    <r>
      <t xml:space="preserve">기    타 </t>
    </r>
    <r>
      <rPr>
        <vertAlign val="superscript"/>
        <sz val="11"/>
        <rFont val="바탕체"/>
        <family val="1"/>
      </rPr>
      <t>3)</t>
    </r>
  </si>
  <si>
    <t xml:space="preserve">   2)노인복지시설에는 노인주거·의료복지 시설만 포함하고, 노인여가복지시설 및 재가노인복지시설은 미포함됨.</t>
  </si>
  <si>
    <t xml:space="preserve">   3)의료기관의 특수병원중 결핵 및 나장애 시설임</t>
  </si>
  <si>
    <t>합         계</t>
  </si>
  <si>
    <t>가정폭력피해자 보호시설</t>
  </si>
  <si>
    <t>성폭력피해자 보호시설</t>
  </si>
  <si>
    <t>심리·정서적
지원</t>
  </si>
  <si>
    <t>수사·법적
지원</t>
  </si>
  <si>
    <t>의료지원</t>
  </si>
  <si>
    <t>시설입소 
연계</t>
  </si>
  <si>
    <t>상담소</t>
  </si>
  <si>
    <t>상담건수</t>
  </si>
  <si>
    <t>합  계</t>
  </si>
  <si>
    <t>세대주</t>
  </si>
  <si>
    <t>세대원</t>
  </si>
  <si>
    <t>단위:명,%</t>
  </si>
  <si>
    <t>한부모가족지원법 수급자</t>
  </si>
  <si>
    <t>국민기초생활보장법 수급자</t>
  </si>
  <si>
    <t xml:space="preserve">가 구 수 </t>
  </si>
  <si>
    <t>소  계</t>
  </si>
  <si>
    <t>일반수급자</t>
  </si>
  <si>
    <t>시설수급자</t>
  </si>
  <si>
    <t>특례수급자</t>
  </si>
  <si>
    <t>식     품     접      객       업</t>
  </si>
  <si>
    <r>
      <t>집 단</t>
    </r>
    <r>
      <rPr>
        <vertAlign val="superscript"/>
        <sz val="10"/>
        <rFont val="바탕체"/>
        <family val="1"/>
      </rPr>
      <t>1)</t>
    </r>
    <r>
      <rPr>
        <sz val="10"/>
        <rFont val="바탕체"/>
        <family val="1"/>
      </rPr>
      <t xml:space="preserve">
급식소</t>
    </r>
  </si>
  <si>
    <r>
      <t xml:space="preserve">판 매 </t>
    </r>
    <r>
      <rPr>
        <sz val="10"/>
        <rFont val="Times New Roman"/>
        <family val="1"/>
      </rPr>
      <t>·</t>
    </r>
    <r>
      <rPr>
        <sz val="10"/>
        <rFont val="바탕체"/>
        <family val="1"/>
      </rPr>
      <t>운 반</t>
    </r>
    <r>
      <rPr>
        <sz val="10"/>
        <rFont val="Times New Roman"/>
        <family val="1"/>
      </rPr>
      <t>·</t>
    </r>
    <r>
      <rPr>
        <sz val="10"/>
        <rFont val="바탕체"/>
        <family val="1"/>
      </rPr>
      <t>기 타 업</t>
    </r>
  </si>
  <si>
    <t>일  반    음식점</t>
  </si>
  <si>
    <t>단란주점</t>
  </si>
  <si>
    <t>유흥주점</t>
  </si>
  <si>
    <t>위탁
급식
영업</t>
  </si>
  <si>
    <t>식품제조가 공 업</t>
  </si>
  <si>
    <t>식  품첨가물</t>
  </si>
  <si>
    <t>식  품소분업</t>
  </si>
  <si>
    <t>즉석판매
제조
가공업</t>
  </si>
  <si>
    <r>
      <t>식품</t>
    </r>
    <r>
      <rPr>
        <vertAlign val="superscript"/>
        <sz val="10"/>
        <rFont val="바탕체"/>
        <family val="1"/>
      </rPr>
      <t>2)</t>
    </r>
    <r>
      <rPr>
        <sz val="10"/>
        <rFont val="바탕체"/>
        <family val="1"/>
      </rPr>
      <t xml:space="preserve">  판매업</t>
    </r>
  </si>
  <si>
    <t>식  품 운반업</t>
  </si>
  <si>
    <t>용기·
포장류
제조업</t>
  </si>
  <si>
    <t>다  방</t>
  </si>
  <si>
    <t>기 타</t>
  </si>
  <si>
    <t xml:space="preserve">     2)식품자동판매기 영업, 식용얼음판매업, 유통전문판매업, 기타식품판매업 등</t>
  </si>
  <si>
    <t>면허이외
의료행위</t>
  </si>
  <si>
    <t>디프테리아,
파상풍
(TD)</t>
  </si>
  <si>
    <t>만성
배균자</t>
  </si>
  <si>
    <t>2 0 0 8</t>
  </si>
  <si>
    <t>주1) 2006년까지는 특례노령연금에 포함</t>
  </si>
  <si>
    <r>
      <t>특별공로자 및
 특별공로
상이자</t>
    </r>
    <r>
      <rPr>
        <vertAlign val="superscript"/>
        <sz val="10"/>
        <rFont val="바탕체"/>
        <family val="1"/>
      </rPr>
      <t>1)</t>
    </r>
  </si>
  <si>
    <t>전몰,전상,순직,공상,군경</t>
  </si>
  <si>
    <r>
      <t>4.19
부상자,
공로자</t>
    </r>
    <r>
      <rPr>
        <vertAlign val="superscript"/>
        <sz val="10"/>
        <rFont val="바탕체"/>
        <family val="1"/>
      </rPr>
      <t>2)</t>
    </r>
  </si>
  <si>
    <r>
      <t>순직공상
공무원</t>
    </r>
    <r>
      <rPr>
        <vertAlign val="superscript"/>
        <sz val="10"/>
        <rFont val="바탕체"/>
        <family val="1"/>
      </rPr>
      <t>3)</t>
    </r>
  </si>
  <si>
    <r>
      <t>특별공로
순직자</t>
    </r>
    <r>
      <rPr>
        <vertAlign val="superscript"/>
        <sz val="10"/>
        <rFont val="바탕체"/>
        <family val="1"/>
      </rPr>
      <t>4)</t>
    </r>
  </si>
  <si>
    <t>주:1)아동 그룹홈(공동생활 가정) 시설수 포함</t>
  </si>
  <si>
    <t>ⅩⅡ.   보  건  및  사  회  보  장</t>
  </si>
  <si>
    <t>복</t>
  </si>
  <si>
    <t>지</t>
  </si>
  <si>
    <r>
      <t>합    계</t>
    </r>
    <r>
      <rPr>
        <vertAlign val="superscript"/>
        <sz val="10"/>
        <rFont val="바탕체"/>
        <family val="1"/>
      </rPr>
      <t>1)</t>
    </r>
  </si>
  <si>
    <t>종 합 병 원</t>
  </si>
  <si>
    <r>
      <t>병   원</t>
    </r>
    <r>
      <rPr>
        <vertAlign val="superscript"/>
        <sz val="10"/>
        <rFont val="바탕체"/>
        <family val="1"/>
      </rPr>
      <t>2)</t>
    </r>
  </si>
  <si>
    <t>의   원</t>
  </si>
  <si>
    <r>
      <t>특수병원</t>
    </r>
    <r>
      <rPr>
        <vertAlign val="superscript"/>
        <sz val="10"/>
        <rFont val="바탕체"/>
        <family val="1"/>
      </rPr>
      <t>3)</t>
    </r>
  </si>
  <si>
    <t>요양병원</t>
  </si>
  <si>
    <t>치과병(의)원</t>
  </si>
  <si>
    <r>
      <t>한방병원</t>
    </r>
    <r>
      <rPr>
        <vertAlign val="superscript"/>
        <sz val="10"/>
        <rFont val="바탕체"/>
        <family val="1"/>
      </rPr>
      <t>4)</t>
    </r>
  </si>
  <si>
    <t>한의원</t>
  </si>
  <si>
    <t>조  산  소</t>
  </si>
  <si>
    <t>부 속 의 원</t>
  </si>
  <si>
    <t>보  건  의료원</t>
  </si>
  <si>
    <t>보건소</t>
  </si>
  <si>
    <t>보건  지소</t>
  </si>
  <si>
    <t>보  건  진료소</t>
  </si>
  <si>
    <t>병원수</t>
  </si>
  <si>
    <t>병상수</t>
  </si>
  <si>
    <t xml:space="preserve">  주:1)보건의료원 이하는 제외</t>
  </si>
  <si>
    <t xml:space="preserve">     2)군인병원 제외</t>
  </si>
  <si>
    <t xml:space="preserve">     3)정신병원, 결핵병원, 나병원 포함</t>
  </si>
  <si>
    <t xml:space="preserve">     4)2003년까지 한의원 포함</t>
  </si>
  <si>
    <t xml:space="preserve">  주:1)개인약국 약사 제외함</t>
  </si>
  <si>
    <t xml:space="preserve">단위:가구수,명,건수 </t>
  </si>
  <si>
    <t>가                    정                    방                    문</t>
  </si>
  <si>
    <t>집단교육
및 상담</t>
  </si>
  <si>
    <t>등록가구</t>
  </si>
  <si>
    <t>방문건수</t>
  </si>
  <si>
    <t>질 환 별   방 문 간 호 환 자 수</t>
  </si>
  <si>
    <r>
      <t>소계</t>
    </r>
    <r>
      <rPr>
        <vertAlign val="superscript"/>
        <sz val="11"/>
        <rFont val="바탕체"/>
        <family val="1"/>
      </rPr>
      <t>1)</t>
    </r>
  </si>
  <si>
    <t>암</t>
  </si>
  <si>
    <t>당뇨병</t>
  </si>
  <si>
    <t>고혈압</t>
  </si>
  <si>
    <t>관절염</t>
  </si>
  <si>
    <t>뇌졸증</t>
  </si>
  <si>
    <t>치매</t>
  </si>
  <si>
    <t>정신질환</t>
  </si>
  <si>
    <t>주1)동별에 기타는 소계에 미포함</t>
  </si>
  <si>
    <t xml:space="preserve">   가. 건강생활실천교육</t>
  </si>
  <si>
    <t>금   연</t>
  </si>
  <si>
    <t>영   양</t>
  </si>
  <si>
    <t>절   주</t>
  </si>
  <si>
    <t>운   동</t>
  </si>
  <si>
    <t>구강보건</t>
  </si>
  <si>
    <t>안전관리
(응급처치)</t>
  </si>
  <si>
    <t>약    물
오 남 용</t>
  </si>
  <si>
    <t>성교육</t>
  </si>
  <si>
    <t>위생(식품
안전)교육</t>
  </si>
  <si>
    <t xml:space="preserve">   나. 성인병예방 및 관리교육</t>
  </si>
  <si>
    <t>고 혈 압</t>
  </si>
  <si>
    <t>당   뇨</t>
  </si>
  <si>
    <t>비    만
고지혈증</t>
  </si>
  <si>
    <t>암예방</t>
  </si>
  <si>
    <t>아토피질환
(환경성질환)</t>
  </si>
  <si>
    <t>뇌심혈관계
질      환</t>
  </si>
  <si>
    <t>소화기계
질    환</t>
  </si>
  <si>
    <t>치   매</t>
  </si>
  <si>
    <t>기   타</t>
  </si>
  <si>
    <t>제          조          업          소</t>
  </si>
  <si>
    <t xml:space="preserve">판     매     업     소 </t>
  </si>
  <si>
    <t>의약외품</t>
  </si>
  <si>
    <t>의료기기</t>
  </si>
  <si>
    <t>한약국</t>
  </si>
  <si>
    <t>의약품
도매상</t>
  </si>
  <si>
    <t>주) 2006년부터 의약용구위생용품이 의료기기로변경</t>
  </si>
  <si>
    <t>(한약도매상)</t>
  </si>
  <si>
    <t xml:space="preserve">휴 게 음 식 점 </t>
  </si>
  <si>
    <t>노 인 복 지 관</t>
  </si>
  <si>
    <t>자료 : 대구시 자료임</t>
  </si>
  <si>
    <t xml:space="preserve">       자원봉사종합관리시스템에 등록 된 현황</t>
  </si>
  <si>
    <t>방문요양서비스</t>
  </si>
  <si>
    <t>주.야간보호시설</t>
  </si>
  <si>
    <t>단기보호서비스</t>
  </si>
  <si>
    <t>방문목욕서비스</t>
  </si>
  <si>
    <t>종사자
수</t>
  </si>
  <si>
    <t>정 원</t>
  </si>
  <si>
    <t>현 원</t>
  </si>
  <si>
    <t xml:space="preserve">정 원 </t>
  </si>
  <si>
    <t>단위:개소, 명</t>
  </si>
  <si>
    <t>보        육        시        설        수</t>
  </si>
  <si>
    <t>보        육        아        동        수</t>
  </si>
  <si>
    <t>국공립</t>
  </si>
  <si>
    <t>법  인</t>
  </si>
  <si>
    <t>민          간</t>
  </si>
  <si>
    <r>
      <t>부모</t>
    </r>
    <r>
      <rPr>
        <vertAlign val="superscript"/>
        <sz val="11"/>
        <rFont val="바탕체"/>
        <family val="1"/>
      </rPr>
      <t>1)</t>
    </r>
    <r>
      <rPr>
        <sz val="11"/>
        <rFont val="바탕체"/>
        <family val="1"/>
      </rPr>
      <t xml:space="preserve">
협동</t>
    </r>
  </si>
  <si>
    <t>직  장</t>
  </si>
  <si>
    <t>가  정</t>
  </si>
  <si>
    <t>법인</t>
  </si>
  <si>
    <t>개  인</t>
  </si>
  <si>
    <t xml:space="preserve">단체
(법인외)
</t>
  </si>
  <si>
    <t>개인</t>
  </si>
  <si>
    <t>단 체
(법인외)</t>
  </si>
  <si>
    <t xml:space="preserve">  주:1)2005년까지는 개인에 포함</t>
  </si>
  <si>
    <t>성    별</t>
  </si>
  <si>
    <t>장            애            유            형</t>
  </si>
  <si>
    <t>장       애       등       급</t>
  </si>
  <si>
    <t>지체</t>
  </si>
  <si>
    <t>뇌병변</t>
  </si>
  <si>
    <t>시각</t>
  </si>
  <si>
    <t>청각</t>
  </si>
  <si>
    <t>언어</t>
  </si>
  <si>
    <t>지적장애</t>
  </si>
  <si>
    <t>자폐성</t>
  </si>
  <si>
    <t>정신장애</t>
  </si>
  <si>
    <t>신장장애</t>
  </si>
  <si>
    <t>심장장애</t>
  </si>
  <si>
    <t>호흡기</t>
  </si>
  <si>
    <t>간</t>
  </si>
  <si>
    <t>안면</t>
  </si>
  <si>
    <t>장루,요루</t>
  </si>
  <si>
    <t>간질</t>
  </si>
  <si>
    <t>1급</t>
  </si>
  <si>
    <t xml:space="preserve"> 26.  여 성 복 지 시 설 </t>
  </si>
  <si>
    <t xml:space="preserve"> 30. 장애인 등록현황</t>
  </si>
  <si>
    <t>2 0 0 9</t>
  </si>
  <si>
    <t>2 0 0 9</t>
  </si>
  <si>
    <t xml:space="preserve"> - </t>
  </si>
  <si>
    <t>단위:개소,명</t>
  </si>
  <si>
    <t>구    분</t>
  </si>
  <si>
    <t>여   성   폭   력   상   담</t>
  </si>
  <si>
    <t>피 해 자  지 원 내 역</t>
  </si>
  <si>
    <t>합   계</t>
  </si>
  <si>
    <t>가정폭력</t>
  </si>
  <si>
    <t>성폭력</t>
  </si>
  <si>
    <t>성매매피해</t>
  </si>
  <si>
    <t>합       계</t>
  </si>
  <si>
    <t>양  육  시  설</t>
  </si>
  <si>
    <t>자립지원시설</t>
  </si>
  <si>
    <t>보호치료시설</t>
  </si>
  <si>
    <t>기       타</t>
  </si>
  <si>
    <t>연말현재
생활인원</t>
  </si>
  <si>
    <t>2 0 0 6</t>
  </si>
  <si>
    <t>2 0 0 7</t>
  </si>
  <si>
    <t>2 0 0 8</t>
  </si>
  <si>
    <t>자료:복지지원과</t>
  </si>
  <si>
    <r>
      <t>5.18민주
유공자</t>
    </r>
    <r>
      <rPr>
        <vertAlign val="superscript"/>
        <sz val="10"/>
        <rFont val="바탕체"/>
        <family val="1"/>
      </rPr>
      <t>6)</t>
    </r>
  </si>
  <si>
    <t>자료 : 대구시 자료임</t>
  </si>
  <si>
    <t>2 0 0 8</t>
  </si>
  <si>
    <t>건    강
기능식품
제 조 업</t>
  </si>
  <si>
    <t>건    강
기능식품
수 입 업</t>
  </si>
  <si>
    <t>건    강
기능식품
판 매 업</t>
  </si>
  <si>
    <t>건강기능식품 제조·수입·판매업</t>
  </si>
  <si>
    <t>2 0 1 0</t>
  </si>
  <si>
    <t>2 0 1 0</t>
  </si>
  <si>
    <t>화 장 품</t>
  </si>
  <si>
    <t>2 0 1 0</t>
  </si>
  <si>
    <t>2 0 1 0</t>
  </si>
  <si>
    <t>2 0 1 0</t>
  </si>
  <si>
    <t>2 0 0 9</t>
  </si>
  <si>
    <t>2 0 0 9</t>
  </si>
  <si>
    <t>한부모가족복지시설</t>
  </si>
  <si>
    <t>2 0 1 0</t>
  </si>
  <si>
    <t>구   분</t>
  </si>
  <si>
    <t>모  자  보  건  관  리</t>
  </si>
  <si>
    <t>2 0 0 6</t>
  </si>
  <si>
    <t>2 0 0 7</t>
  </si>
  <si>
    <t>2 0 0 8</t>
  </si>
  <si>
    <t>2 0 0 9</t>
  </si>
  <si>
    <t>자료 : 남구보건소</t>
  </si>
  <si>
    <t>자료 : 대구시 자료임</t>
  </si>
  <si>
    <t>치아 홈메우기</t>
  </si>
  <si>
    <t>노인의치 보철사업</t>
  </si>
  <si>
    <t>2 0 1 0</t>
  </si>
  <si>
    <t>2 0 1 1</t>
  </si>
  <si>
    <t>2 0 1 1</t>
  </si>
  <si>
    <t>2 0 1 1</t>
  </si>
  <si>
    <t>자료:남구보건소</t>
  </si>
  <si>
    <t xml:space="preserve">  주:1)전수조사 미시행으로 인해 자료미상으로 기재</t>
  </si>
  <si>
    <t xml:space="preserve">     2)신고된 환자중 일정기간동안에 새로 결핵이 발병하여 신고된 환자수임</t>
  </si>
  <si>
    <t xml:space="preserve">     3)2002년까지의 "제3군 기타"는 쯔쯔가무시증,신증후군출혈열임.</t>
  </si>
  <si>
    <t>자료 :  남구보건소</t>
  </si>
  <si>
    <t>자료 : 남구보건소</t>
  </si>
  <si>
    <t>성매매피해자 지원시설</t>
  </si>
  <si>
    <t>자료 : 복지지원과</t>
  </si>
  <si>
    <t>자료 : 주민생활과,복지지원과</t>
  </si>
  <si>
    <t>불소용액 도포</t>
  </si>
  <si>
    <t xml:space="preserve">  주:1)1)2008년부터 학교급식소 포함</t>
  </si>
  <si>
    <t>A형 간염</t>
  </si>
  <si>
    <t>자료 : 시청 식품안전과</t>
  </si>
  <si>
    <t>자료 : 시청 여성청소년가족과</t>
  </si>
  <si>
    <t>…</t>
  </si>
  <si>
    <t>연별 및
동   별</t>
  </si>
  <si>
    <t>합           계</t>
  </si>
  <si>
    <t>노 인 요 양 시 설</t>
  </si>
  <si>
    <t>노인요양공동생활가정</t>
  </si>
  <si>
    <t>노 인 전 문 병 원</t>
  </si>
  <si>
    <t>시설수</t>
  </si>
  <si>
    <t>입소인원</t>
  </si>
  <si>
    <t>종사자수</t>
  </si>
  <si>
    <t>정원</t>
  </si>
  <si>
    <t>현원</t>
  </si>
  <si>
    <t>구    분</t>
  </si>
  <si>
    <t xml:space="preserve">의     사 </t>
  </si>
  <si>
    <r>
      <t xml:space="preserve">약  사 </t>
    </r>
    <r>
      <rPr>
        <vertAlign val="superscript"/>
        <sz val="11"/>
        <rFont val="바탕체"/>
        <family val="1"/>
      </rPr>
      <t>1)</t>
    </r>
  </si>
  <si>
    <t>합계</t>
  </si>
  <si>
    <r>
      <t xml:space="preserve">면  허  </t>
    </r>
    <r>
      <rPr>
        <sz val="11"/>
        <rFont val="Times New Roman"/>
        <family val="1"/>
      </rPr>
      <t>·</t>
    </r>
    <r>
      <rPr>
        <sz val="11"/>
        <rFont val="바탕체"/>
        <family val="1"/>
      </rPr>
      <t xml:space="preserve">  자  격  종  별</t>
    </r>
  </si>
  <si>
    <t>면허자격종별외</t>
  </si>
  <si>
    <t>계</t>
  </si>
  <si>
    <t>의사</t>
  </si>
  <si>
    <t>치과  의사</t>
  </si>
  <si>
    <t>한의사</t>
  </si>
  <si>
    <t>약사</t>
  </si>
  <si>
    <t>조산사</t>
  </si>
  <si>
    <t>간호사</t>
  </si>
  <si>
    <t>임  상  병리사</t>
  </si>
  <si>
    <t>방사선  사</t>
  </si>
  <si>
    <t>물  리
치료사</t>
  </si>
  <si>
    <t>치  과  위생사</t>
  </si>
  <si>
    <t>영양사</t>
  </si>
  <si>
    <t>간  호  조무사</t>
  </si>
  <si>
    <t>의  무  기록사</t>
  </si>
  <si>
    <t>위생사.위생시험사</t>
  </si>
  <si>
    <t>정신보건전문요원</t>
  </si>
  <si>
    <t>정보처리기사</t>
  </si>
  <si>
    <t>응급
구조사</t>
  </si>
  <si>
    <t>소계</t>
  </si>
  <si>
    <t>보건직</t>
  </si>
  <si>
    <t>행정직</t>
  </si>
  <si>
    <t>기타</t>
  </si>
  <si>
    <t>2 0 0 7</t>
  </si>
  <si>
    <t>2 0 0 8</t>
  </si>
  <si>
    <t>2 0 0 9</t>
  </si>
  <si>
    <t>2 0 1 0</t>
  </si>
  <si>
    <t>2 0 1 1</t>
  </si>
  <si>
    <t>자료:남구보건소</t>
  </si>
  <si>
    <t>…</t>
  </si>
  <si>
    <t>2 0 1 0</t>
  </si>
  <si>
    <t>2 0 1 1</t>
  </si>
  <si>
    <t xml:space="preserve">  주:건강진단사업 종료(2008)</t>
  </si>
  <si>
    <t>자료 : 복지지원과</t>
  </si>
  <si>
    <t>단위:개소,명</t>
  </si>
  <si>
    <t>이천동</t>
  </si>
  <si>
    <t>봉덕1동</t>
  </si>
  <si>
    <t>봉덕2동</t>
  </si>
  <si>
    <t>봉덕3동</t>
  </si>
  <si>
    <t>대명1동</t>
  </si>
  <si>
    <t>대명2동</t>
  </si>
  <si>
    <t>대명3동</t>
  </si>
  <si>
    <t>대명4동</t>
  </si>
  <si>
    <t>대명5동</t>
  </si>
  <si>
    <t>대명6동</t>
  </si>
  <si>
    <t>대명9동</t>
  </si>
  <si>
    <t>대명10동</t>
  </si>
  <si>
    <t>대명11동</t>
  </si>
  <si>
    <r>
      <rPr>
        <b/>
        <sz val="18"/>
        <rFont val="NSimSun"/>
        <family val="3"/>
      </rPr>
      <t>Ⅻ</t>
    </r>
    <r>
      <rPr>
        <b/>
        <sz val="18"/>
        <rFont val="바탕체"/>
        <family val="1"/>
      </rPr>
      <t xml:space="preserve">. 보건 및 사회보장
</t>
    </r>
  </si>
  <si>
    <t xml:space="preserve"> 1.  의  료  기  관</t>
  </si>
  <si>
    <t xml:space="preserve"> ２. 의 료 기 관 종 사 인 력</t>
  </si>
  <si>
    <t xml:space="preserve"> ３. 보  건  소  인  력</t>
  </si>
  <si>
    <t xml:space="preserve"> 4.   부 정 의 료 업 자 단 속 실 적</t>
  </si>
  <si>
    <t xml:space="preserve"> 5.  의 약 품 등  제 조 업 소  및  판 매 업 소</t>
  </si>
  <si>
    <t xml:space="preserve">  6.  식  품  위  생  관  계  업  소</t>
  </si>
  <si>
    <t xml:space="preserve"> 7. 공 중 위 생 관 계 업 소 </t>
  </si>
  <si>
    <t xml:space="preserve"> 8. 예  방  접  종</t>
  </si>
  <si>
    <t xml:space="preserve"> 10.  한센병  보건소   등록</t>
  </si>
  <si>
    <t xml:space="preserve"> 11. 결 핵 환 자 현 황 </t>
  </si>
  <si>
    <t xml:space="preserve"> １3.  모 자 보 건 사 업 실 적</t>
  </si>
  <si>
    <t xml:space="preserve"> １4. 건 강 보 험 적 용 인 구</t>
  </si>
  <si>
    <t xml:space="preserve"> １5.  국  민  연  금  가  입  자</t>
  </si>
  <si>
    <t xml:space="preserve"> 16. 국민연금 급여 지급현황</t>
  </si>
  <si>
    <t xml:space="preserve"> １7.  국  가  보  훈  대  상  자 </t>
  </si>
  <si>
    <t xml:space="preserve"> 19. 국 가 보 훈 대 상 자  및  자 녀  취 학 </t>
  </si>
  <si>
    <t xml:space="preserve"> 20. 참전용사 등록현황 </t>
  </si>
  <si>
    <t xml:space="preserve"> 21. 사 회 복 지 시 설</t>
  </si>
  <si>
    <t xml:space="preserve"> 22.  노인의료복지시설</t>
  </si>
  <si>
    <t xml:space="preserve"> 23. 노인여가복지시설 </t>
  </si>
  <si>
    <t xml:space="preserve"> 24.  재 가 노 인  복 지 시 설 </t>
  </si>
  <si>
    <t xml:space="preserve"> 25. 국 민 기 초 생 활 보 장 수 급 자</t>
  </si>
  <si>
    <t xml:space="preserve">  ２7.  여 성 폭 력  상 담</t>
  </si>
  <si>
    <t xml:space="preserve"> ２8. 소 년·소 녀 가 정 현 황</t>
  </si>
  <si>
    <t xml:space="preserve"> 29. 아 동 복 지 시 설 </t>
  </si>
  <si>
    <t xml:space="preserve"> 31.  저소득 모 ·부자 가정 </t>
  </si>
  <si>
    <t xml:space="preserve"> 32. 방 문 건 강 관 리 사 업 실 적</t>
  </si>
  <si>
    <t xml:space="preserve"> 33. 보 건 교 육 실 적</t>
  </si>
  <si>
    <t xml:space="preserve"> 34. 보  육  시  설</t>
  </si>
  <si>
    <t xml:space="preserve"> 35. 자 원 봉 사 자 현 황 </t>
  </si>
  <si>
    <t>단위 : 명</t>
  </si>
</sst>
</file>

<file path=xl/styles.xml><?xml version="1.0" encoding="utf-8"?>
<styleSheet xmlns="http://schemas.openxmlformats.org/spreadsheetml/2006/main">
  <numFmts count="4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₩&quot;* #,##0_-;&quot;₩&quot;\!\-&quot;₩&quot;* #,##0_-;_-&quot;₩&quot;* &quot;-&quot;_-;_-@_-"/>
    <numFmt numFmtId="177" formatCode="_-* #,##0_-;&quot;₩&quot;\!\-* #,##0_-;_-* &quot;-&quot;_-;_-@_-"/>
    <numFmt numFmtId="178" formatCode="_-&quot;₩&quot;* #,##0.00_-;&quot;₩&quot;\!\-&quot;₩&quot;* #,##0.00_-;_-&quot;₩&quot;* &quot;-&quot;??_-;_-@_-"/>
    <numFmt numFmtId="179" formatCode="_-* #,##0.00_-;&quot;₩&quot;\!\-* #,##0.00_-;_-* &quot;-&quot;??_-;_-@_-"/>
    <numFmt numFmtId="180" formatCode="_ * #,##0_ ;_ * &quot;₩&quot;\!\-#,##0_ ;_ * &quot;-&quot;_ ;_ @_ "/>
    <numFmt numFmtId="181" formatCode="#,##0_ "/>
    <numFmt numFmtId="182" formatCode="0.00_ "/>
    <numFmt numFmtId="183" formatCode="#,##0;\-#,##0;&quot;-&quot;;"/>
    <numFmt numFmtId="184" formatCode="#,##0\ ;"/>
    <numFmt numFmtId="185" formatCode="\(#,##0\);\(\-#,##0\);&quot;-&quot;;"/>
    <numFmt numFmtId="186" formatCode="#,##0;\-#,##0;&quot; &quot;;"/>
    <numFmt numFmtId="187" formatCode="_-* #,##0_-;\-* #,##0_-;_-* &quot; &quot;_-;_-@_-"/>
    <numFmt numFmtId="188" formatCode="#,##0;[Red]#,##0"/>
    <numFmt numFmtId="189" formatCode="\(\-\)"/>
    <numFmt numFmtId="190" formatCode="#,##0_);\(#,##0\)"/>
    <numFmt numFmtId="191" formatCode="#,##0_);[Red]\(#,##0\)"/>
    <numFmt numFmtId="192" formatCode="mm&quot;월&quot;\ dd&quot;일&quot;"/>
    <numFmt numFmtId="193" formatCode="0_ "/>
    <numFmt numFmtId="194" formatCode="\-"/>
    <numFmt numFmtId="195" formatCode="##,###,###"/>
    <numFmt numFmtId="196" formatCode="??,??0"/>
    <numFmt numFmtId="197" formatCode="??0"/>
    <numFmt numFmtId="198" formatCode="?\ ??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[$-412]yyyy&quot;년&quot;\ m&quot;월&quot;\ d&quot;일&quot;\ dddd"/>
    <numFmt numFmtId="204" formatCode="[$-412]AM/PM\ h:mm:ss"/>
    <numFmt numFmtId="205" formatCode="000\-000"/>
  </numFmts>
  <fonts count="53">
    <font>
      <sz val="11"/>
      <name val="돋움"/>
      <family val="3"/>
    </font>
    <font>
      <sz val="8"/>
      <name val="돋움"/>
      <family val="3"/>
    </font>
    <font>
      <sz val="12"/>
      <name val="바탕체"/>
      <family val="1"/>
    </font>
    <font>
      <b/>
      <sz val="12"/>
      <name val="Arial"/>
      <family val="2"/>
    </font>
    <font>
      <sz val="10"/>
      <name val="Times New Roman"/>
      <family val="1"/>
    </font>
    <font>
      <sz val="10"/>
      <name val="바탕체"/>
      <family val="1"/>
    </font>
    <font>
      <sz val="12"/>
      <name val="돋움"/>
      <family val="3"/>
    </font>
    <font>
      <sz val="11"/>
      <name val="바탕체"/>
      <family val="1"/>
    </font>
    <font>
      <sz val="10"/>
      <name val="돋움"/>
      <family val="3"/>
    </font>
    <font>
      <b/>
      <sz val="16"/>
      <name val="바탕체"/>
      <family val="1"/>
    </font>
    <font>
      <b/>
      <sz val="14"/>
      <name val="바탕체"/>
      <family val="1"/>
    </font>
    <font>
      <u val="single"/>
      <sz val="11"/>
      <color indexed="36"/>
      <name val="돋움"/>
      <family val="3"/>
    </font>
    <font>
      <u val="single"/>
      <sz val="10"/>
      <color indexed="12"/>
      <name val="Arial"/>
      <family val="2"/>
    </font>
    <font>
      <vertAlign val="superscript"/>
      <sz val="11"/>
      <name val="바탕체"/>
      <family val="1"/>
    </font>
    <font>
      <vertAlign val="superscript"/>
      <sz val="10"/>
      <name val="바탕체"/>
      <family val="1"/>
    </font>
    <font>
      <b/>
      <sz val="11"/>
      <name val="바탕체"/>
      <family val="1"/>
    </font>
    <font>
      <sz val="11"/>
      <color indexed="10"/>
      <name val="바탕체"/>
      <family val="1"/>
    </font>
    <font>
      <sz val="10"/>
      <color indexed="10"/>
      <name val="바탕체"/>
      <family val="1"/>
    </font>
    <font>
      <b/>
      <sz val="12"/>
      <name val="바탕체"/>
      <family val="1"/>
    </font>
    <font>
      <sz val="10"/>
      <name val="굴림"/>
      <family val="3"/>
    </font>
    <font>
      <b/>
      <sz val="16"/>
      <name val="돋움"/>
      <family val="3"/>
    </font>
    <font>
      <sz val="11"/>
      <name val="돋움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굴림"/>
      <family val="3"/>
    </font>
    <font>
      <sz val="11"/>
      <color indexed="54"/>
      <name val="바탕체"/>
      <family val="1"/>
    </font>
    <font>
      <sz val="11"/>
      <name val="Times New Roman"/>
      <family val="1"/>
    </font>
    <font>
      <b/>
      <sz val="18"/>
      <name val="바탕체"/>
      <family val="1"/>
    </font>
    <font>
      <b/>
      <sz val="18"/>
      <name val="NSimSun"/>
      <family val="3"/>
    </font>
    <font>
      <sz val="18"/>
      <name val="바탕체"/>
      <family val="1"/>
    </font>
    <font>
      <sz val="11"/>
      <color indexed="8"/>
      <name val="바탕체"/>
      <family val="1"/>
    </font>
    <font>
      <sz val="10"/>
      <color indexed="8"/>
      <name val="바탕체"/>
      <family val="1"/>
    </font>
    <font>
      <sz val="12"/>
      <color indexed="8"/>
      <name val="바탕체"/>
      <family val="1"/>
    </font>
    <font>
      <sz val="11"/>
      <color theme="1"/>
      <name val="바탕체"/>
      <family val="1"/>
    </font>
    <font>
      <sz val="10"/>
      <color theme="1" tint="0.04998999834060669"/>
      <name val="바탕체"/>
      <family val="1"/>
    </font>
    <font>
      <sz val="11"/>
      <color theme="1" tint="0.04998999834060669"/>
      <name val="바탕체"/>
      <family val="1"/>
    </font>
    <font>
      <sz val="12"/>
      <color theme="1" tint="0.04998999834060669"/>
      <name val="바탕체"/>
      <family val="1"/>
    </font>
    <font>
      <sz val="10"/>
      <color rgb="FFFF0000"/>
      <name val="바탕체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3" borderId="0" applyNumberFormat="0" applyBorder="0" applyAlignment="0" applyProtection="0"/>
    <xf numFmtId="0" fontId="22" fillId="21" borderId="2" applyNumberFormat="0" applyFont="0" applyAlignment="0" applyProtection="0"/>
    <xf numFmtId="9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3" borderId="3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20" borderId="9" applyNumberFormat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3" fillId="0" borderId="10" applyNumberFormat="0" applyAlignment="0" applyProtection="0"/>
    <xf numFmtId="0" fontId="3" fillId="0" borderId="11">
      <alignment horizontal="left" vertical="center"/>
      <protection/>
    </xf>
  </cellStyleXfs>
  <cellXfs count="551">
    <xf numFmtId="0" fontId="0" fillId="0" borderId="0" xfId="0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183" fontId="5" fillId="0" borderId="0" xfId="0" applyNumberFormat="1" applyFont="1" applyFill="1" applyBorder="1" applyAlignment="1">
      <alignment vertical="center"/>
    </xf>
    <xf numFmtId="183" fontId="5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83" fontId="7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181" fontId="7" fillId="0" borderId="0" xfId="0" applyNumberFormat="1" applyFont="1" applyFill="1" applyAlignment="1">
      <alignment/>
    </xf>
    <xf numFmtId="181" fontId="0" fillId="0" borderId="0" xfId="0" applyNumberFormat="1" applyFill="1" applyAlignment="1">
      <alignment/>
    </xf>
    <xf numFmtId="181" fontId="5" fillId="0" borderId="0" xfId="0" applyNumberFormat="1" applyFont="1" applyFill="1" applyAlignment="1">
      <alignment vertical="center"/>
    </xf>
    <xf numFmtId="181" fontId="5" fillId="0" borderId="0" xfId="0" applyNumberFormat="1" applyFont="1" applyFill="1" applyAlignment="1">
      <alignment/>
    </xf>
    <xf numFmtId="181" fontId="0" fillId="0" borderId="0" xfId="0" applyNumberFormat="1" applyFont="1" applyFill="1" applyAlignment="1">
      <alignment/>
    </xf>
    <xf numFmtId="0" fontId="10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/>
    </xf>
    <xf numFmtId="181" fontId="7" fillId="0" borderId="0" xfId="0" applyNumberFormat="1" applyFont="1" applyFill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181" fontId="2" fillId="0" borderId="0" xfId="0" applyNumberFormat="1" applyFont="1" applyFill="1" applyAlignment="1">
      <alignment/>
    </xf>
    <xf numFmtId="177" fontId="7" fillId="0" borderId="0" xfId="48" applyFont="1" applyFill="1" applyBorder="1" applyAlignment="1">
      <alignment vertical="center"/>
    </xf>
    <xf numFmtId="177" fontId="7" fillId="0" borderId="0" xfId="48" applyFont="1" applyFill="1" applyBorder="1" applyAlignment="1">
      <alignment horizontal="right" vertical="center"/>
    </xf>
    <xf numFmtId="41" fontId="7" fillId="0" borderId="0" xfId="48" applyNumberFormat="1" applyFont="1" applyFill="1" applyBorder="1" applyAlignment="1">
      <alignment vertical="center"/>
    </xf>
    <xf numFmtId="41" fontId="7" fillId="0" borderId="0" xfId="0" applyNumberFormat="1" applyFont="1" applyFill="1" applyAlignment="1">
      <alignment vertical="center"/>
    </xf>
    <xf numFmtId="181" fontId="7" fillId="0" borderId="0" xfId="0" applyNumberFormat="1" applyFont="1" applyFill="1" applyAlignment="1">
      <alignment/>
    </xf>
    <xf numFmtId="181" fontId="7" fillId="0" borderId="0" xfId="0" applyNumberFormat="1" applyFont="1" applyFill="1" applyBorder="1" applyAlignment="1">
      <alignment/>
    </xf>
    <xf numFmtId="41" fontId="5" fillId="0" borderId="0" xfId="48" applyNumberFormat="1" applyFont="1" applyFill="1" applyBorder="1" applyAlignment="1">
      <alignment vertical="center"/>
    </xf>
    <xf numFmtId="181" fontId="8" fillId="0" borderId="0" xfId="0" applyNumberFormat="1" applyFont="1" applyFill="1" applyAlignment="1">
      <alignment/>
    </xf>
    <xf numFmtId="181" fontId="2" fillId="0" borderId="0" xfId="0" applyNumberFormat="1" applyFont="1" applyFill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horizontal="left"/>
    </xf>
    <xf numFmtId="41" fontId="7" fillId="0" borderId="0" xfId="0" applyNumberFormat="1" applyFont="1" applyFill="1" applyBorder="1" applyAlignment="1">
      <alignment horizontal="right" vertical="center"/>
    </xf>
    <xf numFmtId="41" fontId="7" fillId="0" borderId="0" xfId="48" applyNumberFormat="1" applyFont="1" applyFill="1" applyAlignment="1">
      <alignment horizontal="right" vertical="center"/>
    </xf>
    <xf numFmtId="41" fontId="7" fillId="0" borderId="0" xfId="0" applyNumberFormat="1" applyFont="1" applyFill="1" applyBorder="1" applyAlignment="1">
      <alignment horizontal="center" vertical="center"/>
    </xf>
    <xf numFmtId="41" fontId="7" fillId="0" borderId="0" xfId="65" applyNumberFormat="1" applyFont="1" applyFill="1" applyAlignment="1">
      <alignment vertical="center"/>
    </xf>
    <xf numFmtId="3" fontId="7" fillId="0" borderId="0" xfId="0" applyNumberFormat="1" applyFont="1" applyFill="1" applyAlignment="1">
      <alignment vertical="center"/>
    </xf>
    <xf numFmtId="41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top"/>
    </xf>
    <xf numFmtId="0" fontId="7" fillId="0" borderId="15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left" vertical="center"/>
    </xf>
    <xf numFmtId="41" fontId="5" fillId="0" borderId="0" xfId="0" applyNumberFormat="1" applyFont="1" applyFill="1" applyBorder="1" applyAlignment="1">
      <alignment horizontal="center" vertical="center" wrapText="1"/>
    </xf>
    <xf numFmtId="41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fill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41" fontId="5" fillId="0" borderId="0" xfId="0" applyNumberFormat="1" applyFont="1" applyFill="1" applyBorder="1" applyAlignment="1">
      <alignment vertical="center"/>
    </xf>
    <xf numFmtId="41" fontId="5" fillId="0" borderId="16" xfId="0" applyNumberFormat="1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center"/>
    </xf>
    <xf numFmtId="41" fontId="7" fillId="0" borderId="0" xfId="0" applyNumberFormat="1" applyFont="1" applyFill="1" applyAlignment="1">
      <alignment/>
    </xf>
    <xf numFmtId="0" fontId="7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183" fontId="0" fillId="0" borderId="0" xfId="0" applyNumberFormat="1" applyFill="1" applyAlignment="1">
      <alignment/>
    </xf>
    <xf numFmtId="41" fontId="5" fillId="0" borderId="0" xfId="0" applyNumberFormat="1" applyFont="1" applyFill="1" applyAlignment="1">
      <alignment vertical="center"/>
    </xf>
    <xf numFmtId="41" fontId="7" fillId="0" borderId="0" xfId="0" applyNumberFormat="1" applyFont="1" applyFill="1" applyAlignment="1">
      <alignment horizontal="left"/>
    </xf>
    <xf numFmtId="183" fontId="7" fillId="0" borderId="0" xfId="0" applyNumberFormat="1" applyFont="1" applyAlignment="1">
      <alignment vertical="center"/>
    </xf>
    <xf numFmtId="181" fontId="7" fillId="0" borderId="13" xfId="0" applyNumberFormat="1" applyFont="1" applyFill="1" applyBorder="1" applyAlignment="1">
      <alignment horizontal="center" vertical="center"/>
    </xf>
    <xf numFmtId="181" fontId="7" fillId="0" borderId="13" xfId="0" applyNumberFormat="1" applyFont="1" applyFill="1" applyBorder="1" applyAlignment="1">
      <alignment horizontal="center" vertical="center" wrapText="1"/>
    </xf>
    <xf numFmtId="41" fontId="0" fillId="0" borderId="0" xfId="0" applyNumberFormat="1" applyFill="1" applyAlignment="1">
      <alignment/>
    </xf>
    <xf numFmtId="41" fontId="0" fillId="0" borderId="0" xfId="0" applyNumberFormat="1" applyFont="1" applyFill="1" applyAlignment="1">
      <alignment/>
    </xf>
    <xf numFmtId="41" fontId="7" fillId="0" borderId="0" xfId="0" applyNumberFormat="1" applyFont="1" applyFill="1" applyAlignment="1">
      <alignment/>
    </xf>
    <xf numFmtId="41" fontId="7" fillId="0" borderId="13" xfId="0" applyNumberFormat="1" applyFont="1" applyFill="1" applyBorder="1" applyAlignment="1">
      <alignment horizontal="center" vertical="center"/>
    </xf>
    <xf numFmtId="183" fontId="7" fillId="0" borderId="0" xfId="0" applyNumberFormat="1" applyFont="1" applyBorder="1" applyAlignment="1">
      <alignment vertical="center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81" fontId="7" fillId="0" borderId="0" xfId="0" applyNumberFormat="1" applyFont="1" applyFill="1" applyAlignment="1">
      <alignment horizontal="center" vertical="center"/>
    </xf>
    <xf numFmtId="181" fontId="0" fillId="0" borderId="0" xfId="0" applyNumberFormat="1" applyFont="1" applyFill="1" applyAlignment="1">
      <alignment horizont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41" fontId="5" fillId="0" borderId="0" xfId="0" applyNumberFormat="1" applyFont="1" applyFill="1" applyBorder="1" applyAlignment="1">
      <alignment horizontal="right" vertical="center"/>
    </xf>
    <xf numFmtId="41" fontId="5" fillId="0" borderId="16" xfId="0" applyNumberFormat="1" applyFont="1" applyFill="1" applyBorder="1" applyAlignment="1">
      <alignment horizontal="right" vertical="center"/>
    </xf>
    <xf numFmtId="41" fontId="7" fillId="0" borderId="0" xfId="0" applyNumberFormat="1" applyFont="1" applyAlignment="1">
      <alignment vertical="center"/>
    </xf>
    <xf numFmtId="41" fontId="7" fillId="0" borderId="0" xfId="0" applyNumberFormat="1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1" fontId="0" fillId="0" borderId="0" xfId="0" applyNumberFormat="1" applyFill="1" applyAlignment="1">
      <alignment horizontal="left"/>
    </xf>
    <xf numFmtId="41" fontId="7" fillId="0" borderId="0" xfId="48" applyNumberFormat="1" applyFont="1" applyFill="1" applyBorder="1" applyAlignment="1">
      <alignment horizontal="right" vertical="center"/>
    </xf>
    <xf numFmtId="41" fontId="7" fillId="0" borderId="0" xfId="79" applyNumberFormat="1" applyFont="1" applyFill="1" applyBorder="1" applyAlignment="1">
      <alignment vertical="center"/>
      <protection/>
    </xf>
    <xf numFmtId="41" fontId="7" fillId="0" borderId="0" xfId="50" applyNumberFormat="1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177" fontId="7" fillId="0" borderId="0" xfId="48" applyFont="1" applyFill="1" applyAlignment="1">
      <alignment vertical="center"/>
    </xf>
    <xf numFmtId="41" fontId="7" fillId="0" borderId="0" xfId="48" applyNumberFormat="1" applyFont="1" applyFill="1" applyBorder="1" applyAlignment="1">
      <alignment horizontal="center" vertical="center"/>
    </xf>
    <xf numFmtId="41" fontId="15" fillId="0" borderId="0" xfId="48" applyNumberFormat="1" applyFont="1" applyFill="1" applyBorder="1" applyAlignment="1">
      <alignment horizontal="center" vertical="center"/>
    </xf>
    <xf numFmtId="183" fontId="15" fillId="0" borderId="0" xfId="48" applyNumberFormat="1" applyFont="1" applyFill="1" applyBorder="1" applyAlignment="1">
      <alignment horizontal="center" vertical="center"/>
    </xf>
    <xf numFmtId="1" fontId="7" fillId="0" borderId="0" xfId="0" applyNumberFormat="1" applyFont="1" applyFill="1" applyAlignment="1">
      <alignment horizontal="center"/>
    </xf>
    <xf numFmtId="3" fontId="7" fillId="0" borderId="14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183" fontId="17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183" fontId="17" fillId="0" borderId="0" xfId="0" applyNumberFormat="1" applyFont="1" applyFill="1" applyAlignment="1">
      <alignment vertical="center"/>
    </xf>
    <xf numFmtId="183" fontId="17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181" fontId="5" fillId="0" borderId="11" xfId="0" applyNumberFormat="1" applyFont="1" applyFill="1" applyBorder="1" applyAlignment="1">
      <alignment horizontal="center" vertical="center"/>
    </xf>
    <xf numFmtId="181" fontId="5" fillId="0" borderId="12" xfId="0" applyNumberFormat="1" applyFont="1" applyFill="1" applyBorder="1" applyAlignment="1">
      <alignment horizontal="center" vertical="center"/>
    </xf>
    <xf numFmtId="182" fontId="7" fillId="0" borderId="0" xfId="65" applyNumberFormat="1" applyFont="1" applyFill="1" applyAlignment="1">
      <alignment/>
    </xf>
    <xf numFmtId="41" fontId="7" fillId="0" borderId="0" xfId="79" applyNumberFormat="1" applyFont="1" applyFill="1" applyAlignment="1">
      <alignment horizontal="right" vertical="center"/>
      <protection/>
    </xf>
    <xf numFmtId="41" fontId="7" fillId="0" borderId="0" xfId="79" applyNumberFormat="1" applyFont="1" applyFill="1" applyBorder="1" applyAlignment="1">
      <alignment horizontal="center" vertical="center"/>
      <protection/>
    </xf>
    <xf numFmtId="181" fontId="7" fillId="0" borderId="11" xfId="0" applyNumberFormat="1" applyFont="1" applyFill="1" applyBorder="1" applyAlignment="1">
      <alignment horizontal="center" vertical="center"/>
    </xf>
    <xf numFmtId="41" fontId="7" fillId="0" borderId="19" xfId="0" applyNumberFormat="1" applyFont="1" applyFill="1" applyBorder="1" applyAlignment="1">
      <alignment vertical="center"/>
    </xf>
    <xf numFmtId="41" fontId="7" fillId="0" borderId="19" xfId="48" applyNumberFormat="1" applyFont="1" applyFill="1" applyBorder="1" applyAlignment="1">
      <alignment horizontal="right" vertical="center"/>
    </xf>
    <xf numFmtId="183" fontId="5" fillId="0" borderId="0" xfId="0" applyNumberFormat="1" applyFont="1" applyFill="1" applyAlignment="1">
      <alignment vertical="center"/>
    </xf>
    <xf numFmtId="41" fontId="7" fillId="0" borderId="19" xfId="0" applyNumberFormat="1" applyFont="1" applyFill="1" applyBorder="1" applyAlignment="1">
      <alignment horizontal="center" vertical="center"/>
    </xf>
    <xf numFmtId="41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14" xfId="0" applyNumberFormat="1" applyFont="1" applyFill="1" applyBorder="1" applyAlignment="1">
      <alignment horizontal="center" vertical="center"/>
    </xf>
    <xf numFmtId="41" fontId="7" fillId="0" borderId="19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Alignment="1">
      <alignment horizontal="left"/>
    </xf>
    <xf numFmtId="41" fontId="7" fillId="0" borderId="0" xfId="0" applyNumberFormat="1" applyFont="1" applyFill="1" applyAlignment="1">
      <alignment horizontal="center" vertical="center"/>
    </xf>
    <xf numFmtId="186" fontId="5" fillId="0" borderId="0" xfId="0" applyNumberFormat="1" applyFont="1" applyFill="1" applyBorder="1" applyAlignment="1">
      <alignment vertical="center"/>
    </xf>
    <xf numFmtId="177" fontId="2" fillId="0" borderId="0" xfId="48" applyFont="1" applyFill="1" applyAlignment="1">
      <alignment vertical="center"/>
    </xf>
    <xf numFmtId="177" fontId="2" fillId="0" borderId="0" xfId="48" applyFont="1" applyFill="1" applyBorder="1" applyAlignment="1">
      <alignment vertical="center"/>
    </xf>
    <xf numFmtId="183" fontId="2" fillId="0" borderId="0" xfId="48" applyNumberFormat="1" applyFont="1" applyFill="1" applyBorder="1" applyAlignment="1">
      <alignment horizontal="center" vertical="center"/>
    </xf>
    <xf numFmtId="41" fontId="2" fillId="0" borderId="0" xfId="48" applyNumberFormat="1" applyFont="1" applyFill="1" applyBorder="1" applyAlignment="1">
      <alignment horizontal="right" vertical="center"/>
    </xf>
    <xf numFmtId="181" fontId="10" fillId="0" borderId="0" xfId="0" applyNumberFormat="1" applyFont="1" applyFill="1" applyAlignment="1">
      <alignment horizontal="left"/>
    </xf>
    <xf numFmtId="0" fontId="10" fillId="0" borderId="0" xfId="0" applyFont="1" applyFill="1" applyAlignment="1">
      <alignment/>
    </xf>
    <xf numFmtId="0" fontId="15" fillId="0" borderId="0" xfId="0" applyFont="1" applyFill="1" applyAlignment="1">
      <alignment/>
    </xf>
    <xf numFmtId="186" fontId="2" fillId="0" borderId="0" xfId="48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"/>
    </xf>
    <xf numFmtId="181" fontId="7" fillId="0" borderId="14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181" fontId="7" fillId="0" borderId="0" xfId="0" applyNumberFormat="1" applyFont="1" applyFill="1" applyBorder="1" applyAlignment="1">
      <alignment vertical="center"/>
    </xf>
    <xf numFmtId="41" fontId="5" fillId="0" borderId="0" xfId="0" applyNumberFormat="1" applyFont="1" applyFill="1" applyAlignment="1">
      <alignment/>
    </xf>
    <xf numFmtId="41" fontId="8" fillId="0" borderId="0" xfId="0" applyNumberFormat="1" applyFont="1" applyFill="1" applyAlignment="1">
      <alignment/>
    </xf>
    <xf numFmtId="0" fontId="7" fillId="0" borderId="12" xfId="0" applyFont="1" applyFill="1" applyBorder="1" applyAlignment="1">
      <alignment vertical="center"/>
    </xf>
    <xf numFmtId="186" fontId="7" fillId="0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vertical="center"/>
    </xf>
    <xf numFmtId="186" fontId="7" fillId="0" borderId="19" xfId="0" applyNumberFormat="1" applyFont="1" applyFill="1" applyBorder="1" applyAlignment="1">
      <alignment horizontal="right" vertical="center"/>
    </xf>
    <xf numFmtId="186" fontId="7" fillId="0" borderId="0" xfId="0" applyNumberFormat="1" applyFont="1" applyFill="1" applyBorder="1" applyAlignment="1">
      <alignment horizontal="right" vertical="center"/>
    </xf>
    <xf numFmtId="186" fontId="0" fillId="0" borderId="0" xfId="0" applyNumberFormat="1" applyFont="1" applyFill="1" applyAlignment="1">
      <alignment/>
    </xf>
    <xf numFmtId="183" fontId="5" fillId="0" borderId="0" xfId="0" applyNumberFormat="1" applyFont="1" applyFill="1" applyAlignment="1">
      <alignment horizontal="right" vertical="center"/>
    </xf>
    <xf numFmtId="41" fontId="5" fillId="0" borderId="19" xfId="48" applyNumberFormat="1" applyFont="1" applyFill="1" applyBorder="1" applyAlignment="1">
      <alignment vertical="center"/>
    </xf>
    <xf numFmtId="41" fontId="5" fillId="0" borderId="0" xfId="48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/>
    </xf>
    <xf numFmtId="181" fontId="21" fillId="0" borderId="0" xfId="76" applyNumberFormat="1" applyFont="1" applyFill="1">
      <alignment/>
      <protection/>
    </xf>
    <xf numFmtId="0" fontId="21" fillId="0" borderId="0" xfId="76" applyFont="1" applyFill="1">
      <alignment/>
      <protection/>
    </xf>
    <xf numFmtId="0" fontId="0" fillId="0" borderId="0" xfId="76" applyFill="1">
      <alignment/>
      <protection/>
    </xf>
    <xf numFmtId="0" fontId="21" fillId="0" borderId="0" xfId="76" applyFont="1" applyFill="1" applyAlignment="1">
      <alignment horizontal="left"/>
      <protection/>
    </xf>
    <xf numFmtId="0" fontId="7" fillId="0" borderId="0" xfId="76" applyFont="1" applyFill="1" applyAlignment="1">
      <alignment vertical="center"/>
      <protection/>
    </xf>
    <xf numFmtId="0" fontId="7" fillId="0" borderId="0" xfId="76" applyFont="1" applyFill="1" applyAlignment="1">
      <alignment horizontal="center" vertical="center"/>
      <protection/>
    </xf>
    <xf numFmtId="0" fontId="0" fillId="0" borderId="0" xfId="76">
      <alignment/>
      <protection/>
    </xf>
    <xf numFmtId="182" fontId="0" fillId="0" borderId="0" xfId="65" applyNumberFormat="1" applyFont="1" applyFill="1" applyAlignment="1">
      <alignment/>
    </xf>
    <xf numFmtId="0" fontId="7" fillId="0" borderId="0" xfId="77" applyFont="1" applyFill="1" applyAlignment="1">
      <alignment horizontal="left"/>
      <protection/>
    </xf>
    <xf numFmtId="0" fontId="5" fillId="0" borderId="13" xfId="78" applyFont="1" applyFill="1" applyBorder="1" applyAlignment="1">
      <alignment horizontal="center" vertical="center"/>
      <protection/>
    </xf>
    <xf numFmtId="181" fontId="0" fillId="0" borderId="0" xfId="78" applyNumberFormat="1" applyFill="1">
      <alignment/>
      <protection/>
    </xf>
    <xf numFmtId="0" fontId="0" fillId="0" borderId="0" xfId="78" applyFill="1">
      <alignment/>
      <protection/>
    </xf>
    <xf numFmtId="0" fontId="5" fillId="0" borderId="0" xfId="78" applyFont="1" applyFill="1" applyAlignment="1">
      <alignment horizontal="left" vertical="center"/>
      <protection/>
    </xf>
    <xf numFmtId="181" fontId="5" fillId="0" borderId="0" xfId="78" applyNumberFormat="1" applyFont="1" applyFill="1" applyAlignment="1">
      <alignment vertical="center"/>
      <protection/>
    </xf>
    <xf numFmtId="0" fontId="5" fillId="0" borderId="0" xfId="78" applyFont="1" applyFill="1" applyAlignment="1">
      <alignment vertical="center"/>
      <protection/>
    </xf>
    <xf numFmtId="0" fontId="5" fillId="0" borderId="14" xfId="78" applyFont="1" applyFill="1" applyBorder="1" applyAlignment="1">
      <alignment horizontal="center" vertical="center"/>
      <protection/>
    </xf>
    <xf numFmtId="41" fontId="19" fillId="0" borderId="0" xfId="78" applyNumberFormat="1" applyFont="1" applyFill="1" applyBorder="1" applyAlignment="1">
      <alignment horizontal="center" vertical="center"/>
      <protection/>
    </xf>
    <xf numFmtId="41" fontId="7" fillId="0" borderId="0" xfId="78" applyNumberFormat="1" applyFont="1" applyFill="1" applyAlignment="1">
      <alignment vertical="center"/>
      <protection/>
    </xf>
    <xf numFmtId="0" fontId="5" fillId="0" borderId="0" xfId="78" applyFont="1" applyFill="1" applyAlignment="1">
      <alignment horizontal="left"/>
      <protection/>
    </xf>
    <xf numFmtId="0" fontId="0" fillId="0" borderId="0" xfId="77" applyFont="1" applyFill="1" applyAlignment="1">
      <alignment horizontal="center"/>
      <protection/>
    </xf>
    <xf numFmtId="0" fontId="0" fillId="0" borderId="0" xfId="77" applyFont="1" applyFill="1">
      <alignment/>
      <protection/>
    </xf>
    <xf numFmtId="181" fontId="0" fillId="0" borderId="0" xfId="77" applyNumberFormat="1" applyFont="1" applyFill="1">
      <alignment/>
      <protection/>
    </xf>
    <xf numFmtId="181" fontId="0" fillId="0" borderId="0" xfId="77" applyNumberFormat="1" applyFont="1" applyFill="1" applyAlignment="1">
      <alignment horizontal="center"/>
      <protection/>
    </xf>
    <xf numFmtId="0" fontId="7" fillId="0" borderId="0" xfId="77" applyFont="1" applyFill="1" applyAlignment="1">
      <alignment horizontal="left" vertical="center"/>
      <protection/>
    </xf>
    <xf numFmtId="181" fontId="7" fillId="0" borderId="0" xfId="77" applyNumberFormat="1" applyFont="1" applyFill="1" applyAlignment="1">
      <alignment horizontal="center" vertical="center"/>
      <protection/>
    </xf>
    <xf numFmtId="0" fontId="7" fillId="0" borderId="0" xfId="77" applyFont="1" applyFill="1" applyAlignment="1">
      <alignment horizontal="center" vertical="center"/>
      <protection/>
    </xf>
    <xf numFmtId="0" fontId="7" fillId="0" borderId="0" xfId="77" applyFont="1" applyFill="1" applyAlignment="1">
      <alignment vertical="center"/>
      <protection/>
    </xf>
    <xf numFmtId="0" fontId="7" fillId="0" borderId="12" xfId="77" applyFont="1" applyFill="1" applyBorder="1" applyAlignment="1">
      <alignment horizontal="center" vertical="center" wrapText="1"/>
      <protection/>
    </xf>
    <xf numFmtId="0" fontId="7" fillId="0" borderId="13" xfId="77" applyFont="1" applyFill="1" applyBorder="1" applyAlignment="1">
      <alignment horizontal="center" vertical="center"/>
      <protection/>
    </xf>
    <xf numFmtId="0" fontId="7" fillId="0" borderId="15" xfId="77" applyFont="1" applyFill="1" applyBorder="1" applyAlignment="1">
      <alignment horizontal="center" vertical="center" wrapText="1"/>
      <protection/>
    </xf>
    <xf numFmtId="0" fontId="7" fillId="0" borderId="14" xfId="77" applyFont="1" applyFill="1" applyBorder="1" applyAlignment="1">
      <alignment horizontal="center" vertical="center"/>
      <protection/>
    </xf>
    <xf numFmtId="41" fontId="7" fillId="0" borderId="0" xfId="77" applyNumberFormat="1" applyFont="1" applyFill="1" applyBorder="1" applyAlignment="1">
      <alignment vertical="center"/>
      <protection/>
    </xf>
    <xf numFmtId="41" fontId="7" fillId="0" borderId="0" xfId="77" applyNumberFormat="1" applyFont="1" applyFill="1" applyBorder="1" applyAlignment="1">
      <alignment horizontal="right" vertical="center" indent="2"/>
      <protection/>
    </xf>
    <xf numFmtId="183" fontId="7" fillId="0" borderId="0" xfId="77" applyNumberFormat="1" applyFont="1" applyFill="1" applyAlignment="1">
      <alignment horizontal="right" vertical="center"/>
      <protection/>
    </xf>
    <xf numFmtId="183" fontId="7" fillId="0" borderId="0" xfId="77" applyNumberFormat="1" applyFont="1" applyFill="1" applyAlignment="1">
      <alignment vertical="center"/>
      <protection/>
    </xf>
    <xf numFmtId="0" fontId="7" fillId="0" borderId="14" xfId="0" applyFont="1" applyBorder="1" applyAlignment="1">
      <alignment horizontal="center" vertical="center"/>
    </xf>
    <xf numFmtId="41" fontId="7" fillId="0" borderId="19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shrinkToFit="1"/>
    </xf>
    <xf numFmtId="0" fontId="7" fillId="0" borderId="18" xfId="0" applyFont="1" applyFill="1" applyBorder="1" applyAlignment="1">
      <alignment horizontal="center" vertical="center"/>
    </xf>
    <xf numFmtId="41" fontId="7" fillId="0" borderId="14" xfId="0" applyNumberFormat="1" applyFont="1" applyFill="1" applyBorder="1" applyAlignment="1">
      <alignment vertical="center"/>
    </xf>
    <xf numFmtId="41" fontId="7" fillId="0" borderId="14" xfId="0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41" fontId="5" fillId="0" borderId="0" xfId="50" applyNumberFormat="1" applyFont="1" applyFill="1" applyBorder="1" applyAlignment="1">
      <alignment horizontal="center" vertical="center"/>
    </xf>
    <xf numFmtId="195" fontId="39" fillId="0" borderId="0" xfId="68" applyNumberFormat="1" applyFont="1" applyBorder="1" applyAlignment="1">
      <alignment horizontal="center" vertical="center"/>
      <protection/>
    </xf>
    <xf numFmtId="195" fontId="39" fillId="0" borderId="0" xfId="69" applyNumberFormat="1" applyFont="1" applyBorder="1" applyAlignment="1">
      <alignment horizontal="center" vertical="center"/>
      <protection/>
    </xf>
    <xf numFmtId="195" fontId="39" fillId="0" borderId="0" xfId="70" applyNumberFormat="1" applyFont="1" applyBorder="1" applyAlignment="1">
      <alignment horizontal="center" vertical="center"/>
      <protection/>
    </xf>
    <xf numFmtId="195" fontId="39" fillId="0" borderId="0" xfId="71" applyNumberFormat="1" applyFont="1" applyBorder="1" applyAlignment="1">
      <alignment horizontal="center" vertical="center"/>
      <protection/>
    </xf>
    <xf numFmtId="195" fontId="39" fillId="0" borderId="0" xfId="72" applyNumberFormat="1" applyFont="1" applyBorder="1" applyAlignment="1">
      <alignment horizontal="center" vertical="center"/>
      <protection/>
    </xf>
    <xf numFmtId="195" fontId="39" fillId="0" borderId="0" xfId="73" applyNumberFormat="1" applyFont="1" applyFill="1" applyBorder="1" applyAlignment="1">
      <alignment horizontal="center" vertical="center"/>
      <protection/>
    </xf>
    <xf numFmtId="195" fontId="39" fillId="0" borderId="0" xfId="74" applyNumberFormat="1" applyFont="1" applyBorder="1" applyAlignment="1">
      <alignment horizontal="center" vertical="center"/>
      <protection/>
    </xf>
    <xf numFmtId="195" fontId="39" fillId="0" borderId="0" xfId="75" applyNumberFormat="1" applyFont="1" applyBorder="1" applyAlignment="1">
      <alignment horizontal="center" vertical="center"/>
      <protection/>
    </xf>
    <xf numFmtId="0" fontId="39" fillId="0" borderId="0" xfId="67" applyFont="1" applyBorder="1" applyAlignment="1">
      <alignment horizontal="center" vertical="center"/>
      <protection/>
    </xf>
    <xf numFmtId="0" fontId="7" fillId="0" borderId="0" xfId="0" applyFont="1" applyBorder="1" applyAlignment="1">
      <alignment vertical="center"/>
    </xf>
    <xf numFmtId="186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41" fontId="7" fillId="0" borderId="21" xfId="0" applyNumberFormat="1" applyFont="1" applyFill="1" applyBorder="1" applyAlignment="1">
      <alignment horizontal="center" vertical="center"/>
    </xf>
    <xf numFmtId="177" fontId="5" fillId="0" borderId="0" xfId="49" applyFont="1" applyFill="1" applyBorder="1" applyAlignment="1">
      <alignment vertical="center"/>
    </xf>
    <xf numFmtId="177" fontId="5" fillId="0" borderId="0" xfId="49" applyFont="1" applyFill="1" applyBorder="1" applyAlignment="1">
      <alignment horizontal="right" vertical="center"/>
    </xf>
    <xf numFmtId="177" fontId="5" fillId="0" borderId="0" xfId="49" applyFont="1" applyFill="1" applyAlignment="1">
      <alignment horizontal="right" vertical="center"/>
    </xf>
    <xf numFmtId="177" fontId="5" fillId="0" borderId="0" xfId="49" applyFont="1" applyFill="1" applyAlignment="1">
      <alignment vertical="center"/>
    </xf>
    <xf numFmtId="177" fontId="5" fillId="0" borderId="19" xfId="49" applyFont="1" applyFill="1" applyBorder="1" applyAlignment="1">
      <alignment horizontal="right" vertical="center"/>
    </xf>
    <xf numFmtId="177" fontId="7" fillId="0" borderId="0" xfId="49" applyFont="1" applyFill="1" applyAlignment="1">
      <alignment horizontal="right" vertical="center"/>
    </xf>
    <xf numFmtId="177" fontId="7" fillId="0" borderId="19" xfId="49" applyFont="1" applyFill="1" applyBorder="1" applyAlignment="1">
      <alignment horizontal="right" vertical="center"/>
    </xf>
    <xf numFmtId="177" fontId="7" fillId="0" borderId="0" xfId="49" applyFont="1" applyFill="1" applyBorder="1" applyAlignment="1">
      <alignment horizontal="right" vertical="center"/>
    </xf>
    <xf numFmtId="177" fontId="2" fillId="0" borderId="0" xfId="49" applyFont="1" applyFill="1" applyAlignment="1">
      <alignment horizontal="right" vertical="center"/>
    </xf>
    <xf numFmtId="177" fontId="7" fillId="0" borderId="19" xfId="49" applyFont="1" applyFill="1" applyBorder="1" applyAlignment="1">
      <alignment vertical="center"/>
    </xf>
    <xf numFmtId="177" fontId="7" fillId="0" borderId="18" xfId="49" applyFont="1" applyFill="1" applyBorder="1" applyAlignment="1">
      <alignment vertical="center"/>
    </xf>
    <xf numFmtId="177" fontId="7" fillId="0" borderId="0" xfId="49" applyFont="1" applyFill="1" applyBorder="1" applyAlignment="1">
      <alignment vertical="center"/>
    </xf>
    <xf numFmtId="177" fontId="40" fillId="0" borderId="14" xfId="49" applyFont="1" applyFill="1" applyBorder="1" applyAlignment="1">
      <alignment horizontal="right" vertical="center"/>
    </xf>
    <xf numFmtId="41" fontId="7" fillId="0" borderId="19" xfId="49" applyNumberFormat="1" applyFont="1" applyFill="1" applyBorder="1" applyAlignment="1">
      <alignment vertical="center"/>
    </xf>
    <xf numFmtId="41" fontId="7" fillId="0" borderId="18" xfId="49" applyNumberFormat="1" applyFont="1" applyFill="1" applyBorder="1" applyAlignment="1">
      <alignment vertical="center"/>
    </xf>
    <xf numFmtId="41" fontId="7" fillId="0" borderId="0" xfId="49" applyNumberFormat="1" applyFont="1" applyFill="1" applyBorder="1" applyAlignment="1">
      <alignment vertical="center"/>
    </xf>
    <xf numFmtId="41" fontId="7" fillId="0" borderId="0" xfId="49" applyNumberFormat="1" applyFont="1" applyFill="1" applyBorder="1" applyAlignment="1">
      <alignment horizontal="right" vertical="center"/>
    </xf>
    <xf numFmtId="41" fontId="0" fillId="0" borderId="0" xfId="0" applyNumberFormat="1" applyAlignment="1">
      <alignment/>
    </xf>
    <xf numFmtId="177" fontId="7" fillId="0" borderId="0" xfId="49" applyFont="1" applyBorder="1" applyAlignment="1">
      <alignment horizontal="center" vertical="center"/>
    </xf>
    <xf numFmtId="177" fontId="7" fillId="0" borderId="13" xfId="49" applyFont="1" applyBorder="1" applyAlignment="1">
      <alignment horizontal="center" vertical="center"/>
    </xf>
    <xf numFmtId="177" fontId="7" fillId="0" borderId="12" xfId="49" applyFont="1" applyBorder="1" applyAlignment="1">
      <alignment horizontal="center" vertical="center"/>
    </xf>
    <xf numFmtId="177" fontId="7" fillId="0" borderId="13" xfId="49" applyFont="1" applyBorder="1" applyAlignment="1">
      <alignment horizontal="center" vertical="center" wrapText="1"/>
    </xf>
    <xf numFmtId="177" fontId="7" fillId="0" borderId="15" xfId="49" applyFont="1" applyBorder="1" applyAlignment="1">
      <alignment horizontal="center" vertical="center" wrapText="1"/>
    </xf>
    <xf numFmtId="177" fontId="7" fillId="0" borderId="0" xfId="49" applyFont="1" applyBorder="1" applyAlignment="1">
      <alignment vertical="center"/>
    </xf>
    <xf numFmtId="177" fontId="7" fillId="0" borderId="0" xfId="49" applyFont="1" applyAlignment="1">
      <alignment vertical="center"/>
    </xf>
    <xf numFmtId="177" fontId="7" fillId="0" borderId="14" xfId="49" applyFont="1" applyBorder="1" applyAlignment="1">
      <alignment horizontal="center" vertical="center"/>
    </xf>
    <xf numFmtId="177" fontId="7" fillId="0" borderId="0" xfId="49" applyFont="1" applyAlignment="1">
      <alignment horizontal="center" vertical="center"/>
    </xf>
    <xf numFmtId="41" fontId="7" fillId="0" borderId="0" xfId="49" applyNumberFormat="1" applyFont="1" applyFill="1" applyAlignment="1">
      <alignment horizontal="right" vertical="center"/>
    </xf>
    <xf numFmtId="41" fontId="5" fillId="0" borderId="0" xfId="49" applyNumberFormat="1" applyFont="1" applyFill="1" applyBorder="1" applyAlignment="1">
      <alignment vertical="center"/>
    </xf>
    <xf numFmtId="41" fontId="5" fillId="0" borderId="0" xfId="49" applyNumberFormat="1" applyFont="1" applyFill="1" applyBorder="1" applyAlignment="1">
      <alignment horizontal="right" vertical="center"/>
    </xf>
    <xf numFmtId="177" fontId="7" fillId="0" borderId="0" xfId="49" applyFont="1" applyFill="1" applyAlignment="1">
      <alignment vertical="center"/>
    </xf>
    <xf numFmtId="41" fontId="7" fillId="0" borderId="0" xfId="49" applyNumberFormat="1" applyFont="1" applyFill="1" applyAlignment="1">
      <alignment vertical="center"/>
    </xf>
    <xf numFmtId="187" fontId="7" fillId="0" borderId="0" xfId="49" applyNumberFormat="1" applyFont="1" applyFill="1" applyAlignment="1">
      <alignment vertical="center"/>
    </xf>
    <xf numFmtId="186" fontId="7" fillId="0" borderId="19" xfId="49" applyNumberFormat="1" applyFont="1" applyFill="1" applyBorder="1" applyAlignment="1">
      <alignment horizontal="right" vertical="center"/>
    </xf>
    <xf numFmtId="186" fontId="7" fillId="0" borderId="0" xfId="49" applyNumberFormat="1" applyFont="1" applyFill="1" applyBorder="1" applyAlignment="1">
      <alignment horizontal="right" vertical="center"/>
    </xf>
    <xf numFmtId="0" fontId="5" fillId="0" borderId="0" xfId="78" applyFont="1" applyFill="1" applyAlignment="1">
      <alignment horizontal="right" vertical="center"/>
      <protection/>
    </xf>
    <xf numFmtId="181" fontId="48" fillId="0" borderId="14" xfId="0" applyNumberFormat="1" applyFont="1" applyFill="1" applyBorder="1" applyAlignment="1">
      <alignment horizontal="center" vertical="center"/>
    </xf>
    <xf numFmtId="41" fontId="48" fillId="0" borderId="0" xfId="49" applyNumberFormat="1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9" fillId="0" borderId="14" xfId="0" applyFont="1" applyFill="1" applyBorder="1" applyAlignment="1">
      <alignment horizontal="center" vertical="center"/>
    </xf>
    <xf numFmtId="177" fontId="49" fillId="0" borderId="0" xfId="49" applyFont="1" applyFill="1" applyAlignment="1">
      <alignment vertical="center"/>
    </xf>
    <xf numFmtId="177" fontId="49" fillId="0" borderId="0" xfId="49" applyFont="1" applyFill="1" applyAlignment="1">
      <alignment horizontal="right" vertical="center"/>
    </xf>
    <xf numFmtId="177" fontId="49" fillId="0" borderId="0" xfId="49" applyFont="1" applyFill="1" applyBorder="1" applyAlignment="1">
      <alignment horizontal="right" vertical="center"/>
    </xf>
    <xf numFmtId="0" fontId="49" fillId="0" borderId="0" xfId="0" applyFont="1" applyFill="1" applyAlignment="1">
      <alignment vertical="center"/>
    </xf>
    <xf numFmtId="41" fontId="49" fillId="0" borderId="0" xfId="0" applyNumberFormat="1" applyFont="1" applyFill="1" applyBorder="1" applyAlignment="1">
      <alignment vertical="center"/>
    </xf>
    <xf numFmtId="0" fontId="49" fillId="0" borderId="22" xfId="0" applyFont="1" applyFill="1" applyBorder="1" applyAlignment="1">
      <alignment horizontal="center" vertical="center"/>
    </xf>
    <xf numFmtId="41" fontId="50" fillId="0" borderId="14" xfId="0" applyNumberFormat="1" applyFont="1" applyFill="1" applyBorder="1" applyAlignment="1">
      <alignment horizontal="center" vertical="center"/>
    </xf>
    <xf numFmtId="41" fontId="50" fillId="0" borderId="19" xfId="0" applyNumberFormat="1" applyFont="1" applyFill="1" applyBorder="1" applyAlignment="1">
      <alignment horizontal="right" vertical="center"/>
    </xf>
    <xf numFmtId="41" fontId="50" fillId="0" borderId="0" xfId="0" applyNumberFormat="1" applyFont="1" applyFill="1" applyAlignment="1">
      <alignment horizontal="right" vertical="center"/>
    </xf>
    <xf numFmtId="0" fontId="51" fillId="0" borderId="0" xfId="0" applyFont="1" applyFill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183" fontId="50" fillId="0" borderId="0" xfId="0" applyNumberFormat="1" applyFont="1" applyFill="1" applyBorder="1" applyAlignment="1">
      <alignment vertical="center"/>
    </xf>
    <xf numFmtId="0" fontId="50" fillId="0" borderId="0" xfId="0" applyFont="1" applyFill="1" applyAlignment="1">
      <alignment vertical="center"/>
    </xf>
    <xf numFmtId="0" fontId="50" fillId="0" borderId="14" xfId="0" applyFont="1" applyFill="1" applyBorder="1" applyAlignment="1">
      <alignment horizontal="center" vertical="center"/>
    </xf>
    <xf numFmtId="41" fontId="50" fillId="0" borderId="0" xfId="0" applyNumberFormat="1" applyFont="1" applyFill="1" applyBorder="1" applyAlignment="1">
      <alignment horizontal="right" vertical="center"/>
    </xf>
    <xf numFmtId="41" fontId="49" fillId="0" borderId="0" xfId="0" applyNumberFormat="1" applyFont="1" applyFill="1" applyBorder="1" applyAlignment="1">
      <alignment horizontal="right" vertical="center"/>
    </xf>
    <xf numFmtId="0" fontId="50" fillId="0" borderId="22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41" fontId="50" fillId="0" borderId="0" xfId="0" applyNumberFormat="1" applyFont="1" applyFill="1" applyBorder="1" applyAlignment="1">
      <alignment horizontal="center" vertical="center"/>
    </xf>
    <xf numFmtId="41" fontId="50" fillId="0" borderId="0" xfId="0" applyNumberFormat="1" applyFont="1" applyFill="1" applyBorder="1" applyAlignment="1">
      <alignment vertical="center"/>
    </xf>
    <xf numFmtId="3" fontId="50" fillId="0" borderId="14" xfId="0" applyNumberFormat="1" applyFont="1" applyFill="1" applyBorder="1" applyAlignment="1">
      <alignment horizontal="center" vertical="center"/>
    </xf>
    <xf numFmtId="3" fontId="50" fillId="0" borderId="0" xfId="0" applyNumberFormat="1" applyFont="1" applyFill="1" applyBorder="1" applyAlignment="1">
      <alignment vertical="center"/>
    </xf>
    <xf numFmtId="41" fontId="50" fillId="0" borderId="0" xfId="0" applyNumberFormat="1" applyFont="1" applyFill="1" applyAlignment="1">
      <alignment vertical="center"/>
    </xf>
    <xf numFmtId="177" fontId="7" fillId="0" borderId="14" xfId="49" applyFont="1" applyFill="1" applyBorder="1" applyAlignment="1">
      <alignment horizontal="center" vertical="center"/>
    </xf>
    <xf numFmtId="177" fontId="7" fillId="0" borderId="0" xfId="49" applyFont="1" applyFill="1" applyAlignment="1">
      <alignment horizontal="center" vertical="center"/>
    </xf>
    <xf numFmtId="177" fontId="50" fillId="0" borderId="0" xfId="49" applyFont="1" applyFill="1" applyAlignment="1">
      <alignment horizontal="center" vertical="center"/>
    </xf>
    <xf numFmtId="177" fontId="7" fillId="0" borderId="13" xfId="49" applyFont="1" applyFill="1" applyBorder="1" applyAlignment="1">
      <alignment horizontal="center" vertical="center"/>
    </xf>
    <xf numFmtId="177" fontId="7" fillId="0" borderId="12" xfId="49" applyFont="1" applyFill="1" applyBorder="1" applyAlignment="1">
      <alignment horizontal="center" vertical="center"/>
    </xf>
    <xf numFmtId="177" fontId="7" fillId="0" borderId="13" xfId="49" applyFont="1" applyFill="1" applyBorder="1" applyAlignment="1">
      <alignment horizontal="center" vertical="center" wrapText="1"/>
    </xf>
    <xf numFmtId="177" fontId="7" fillId="0" borderId="15" xfId="49" applyFont="1" applyFill="1" applyBorder="1" applyAlignment="1">
      <alignment horizontal="center" vertical="center" wrapText="1"/>
    </xf>
    <xf numFmtId="41" fontId="7" fillId="0" borderId="14" xfId="49" applyNumberFormat="1" applyFont="1" applyFill="1" applyBorder="1" applyAlignment="1">
      <alignment vertical="center"/>
    </xf>
    <xf numFmtId="41" fontId="7" fillId="0" borderId="14" xfId="0" applyNumberFormat="1" applyFont="1" applyBorder="1" applyAlignment="1">
      <alignment vertical="center"/>
    </xf>
    <xf numFmtId="181" fontId="7" fillId="0" borderId="18" xfId="0" applyNumberFormat="1" applyFont="1" applyFill="1" applyBorder="1" applyAlignment="1">
      <alignment vertical="center"/>
    </xf>
    <xf numFmtId="41" fontId="7" fillId="0" borderId="18" xfId="0" applyNumberFormat="1" applyFont="1" applyFill="1" applyBorder="1" applyAlignment="1">
      <alignment vertical="center"/>
    </xf>
    <xf numFmtId="41" fontId="50" fillId="0" borderId="18" xfId="0" applyNumberFormat="1" applyFont="1" applyFill="1" applyBorder="1" applyAlignment="1">
      <alignment vertical="center"/>
    </xf>
    <xf numFmtId="181" fontId="7" fillId="0" borderId="19" xfId="0" applyNumberFormat="1" applyFont="1" applyFill="1" applyBorder="1" applyAlignment="1">
      <alignment vertical="center"/>
    </xf>
    <xf numFmtId="183" fontId="7" fillId="0" borderId="19" xfId="0" applyNumberFormat="1" applyFont="1" applyFill="1" applyBorder="1" applyAlignment="1">
      <alignment horizontal="right" vertical="center"/>
    </xf>
    <xf numFmtId="3" fontId="7" fillId="0" borderId="14" xfId="0" applyNumberFormat="1" applyFont="1" applyFill="1" applyBorder="1" applyAlignment="1">
      <alignment vertical="center"/>
    </xf>
    <xf numFmtId="3" fontId="7" fillId="0" borderId="19" xfId="0" applyNumberFormat="1" applyFont="1" applyFill="1" applyBorder="1" applyAlignment="1">
      <alignment horizontal="right" vertical="center"/>
    </xf>
    <xf numFmtId="3" fontId="7" fillId="0" borderId="19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41" fontId="52" fillId="0" borderId="0" xfId="0" applyNumberFormat="1" applyFont="1" applyFill="1" applyBorder="1" applyAlignment="1">
      <alignment vertical="center"/>
    </xf>
    <xf numFmtId="41" fontId="52" fillId="0" borderId="16" xfId="0" applyNumberFormat="1" applyFont="1" applyFill="1" applyBorder="1" applyAlignment="1">
      <alignment vertical="center"/>
    </xf>
    <xf numFmtId="0" fontId="7" fillId="0" borderId="15" xfId="0" applyFont="1" applyBorder="1" applyAlignment="1">
      <alignment vertical="center"/>
    </xf>
    <xf numFmtId="183" fontId="7" fillId="0" borderId="23" xfId="0" applyNumberFormat="1" applyFont="1" applyBorder="1" applyAlignment="1">
      <alignment vertical="center"/>
    </xf>
    <xf numFmtId="183" fontId="7" fillId="0" borderId="19" xfId="0" applyNumberFormat="1" applyFont="1" applyBorder="1" applyAlignment="1">
      <alignment vertical="center"/>
    </xf>
    <xf numFmtId="183" fontId="7" fillId="0" borderId="19" xfId="0" applyNumberFormat="1" applyFont="1" applyFill="1" applyBorder="1" applyAlignment="1">
      <alignment vertical="center"/>
    </xf>
    <xf numFmtId="0" fontId="7" fillId="0" borderId="22" xfId="0" applyFont="1" applyFill="1" applyBorder="1" applyAlignment="1">
      <alignment horizontal="center" vertical="center"/>
    </xf>
    <xf numFmtId="177" fontId="5" fillId="0" borderId="24" xfId="49" applyFont="1" applyFill="1" applyBorder="1" applyAlignment="1">
      <alignment vertical="center"/>
    </xf>
    <xf numFmtId="41" fontId="7" fillId="0" borderId="24" xfId="49" applyNumberFormat="1" applyFont="1" applyFill="1" applyBorder="1" applyAlignment="1">
      <alignment vertical="center"/>
    </xf>
    <xf numFmtId="41" fontId="7" fillId="0" borderId="16" xfId="49" applyNumberFormat="1" applyFont="1" applyFill="1" applyBorder="1" applyAlignment="1">
      <alignment vertical="center"/>
    </xf>
    <xf numFmtId="41" fontId="7" fillId="0" borderId="22" xfId="49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41" fontId="0" fillId="0" borderId="0" xfId="0" applyNumberFormat="1" applyFont="1" applyBorder="1" applyAlignment="1">
      <alignment vertical="center"/>
    </xf>
    <xf numFmtId="41" fontId="7" fillId="0" borderId="0" xfId="48" applyNumberFormat="1" applyFont="1" applyBorder="1" applyAlignment="1">
      <alignment vertical="center"/>
    </xf>
    <xf numFmtId="41" fontId="7" fillId="0" borderId="0" xfId="76" applyNumberFormat="1" applyFont="1" applyFill="1" applyAlignment="1">
      <alignment vertical="center"/>
      <protection/>
    </xf>
    <xf numFmtId="41" fontId="7" fillId="0" borderId="0" xfId="76" applyNumberFormat="1" applyFont="1" applyFill="1" applyBorder="1" applyAlignment="1">
      <alignment vertical="center"/>
      <protection/>
    </xf>
    <xf numFmtId="0" fontId="7" fillId="0" borderId="14" xfId="76" applyFont="1" applyFill="1" applyBorder="1" applyAlignment="1">
      <alignment horizontal="center" vertical="center"/>
      <protection/>
    </xf>
    <xf numFmtId="181" fontId="7" fillId="0" borderId="0" xfId="76" applyNumberFormat="1" applyFont="1" applyFill="1" applyAlignment="1">
      <alignment vertical="center"/>
      <protection/>
    </xf>
    <xf numFmtId="0" fontId="7" fillId="0" borderId="0" xfId="76" applyFont="1" applyFill="1" applyAlignment="1">
      <alignment horizontal="left" vertical="center"/>
      <protection/>
    </xf>
    <xf numFmtId="0" fontId="7" fillId="0" borderId="13" xfId="76" applyFont="1" applyFill="1" applyBorder="1" applyAlignment="1">
      <alignment horizontal="center" vertical="center" wrapText="1"/>
      <protection/>
    </xf>
    <xf numFmtId="0" fontId="7" fillId="0" borderId="13" xfId="76" applyFont="1" applyBorder="1" applyAlignment="1">
      <alignment horizontal="center" vertical="center"/>
      <protection/>
    </xf>
    <xf numFmtId="181" fontId="7" fillId="0" borderId="13" xfId="76" applyNumberFormat="1" applyFont="1" applyFill="1" applyBorder="1" applyAlignment="1">
      <alignment horizontal="center" vertical="center"/>
      <protection/>
    </xf>
    <xf numFmtId="0" fontId="5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41" fontId="50" fillId="0" borderId="24" xfId="0" applyNumberFormat="1" applyFont="1" applyFill="1" applyBorder="1" applyAlignment="1">
      <alignment horizontal="right" vertical="center"/>
    </xf>
    <xf numFmtId="41" fontId="50" fillId="0" borderId="16" xfId="0" applyNumberFormat="1" applyFont="1" applyFill="1" applyBorder="1" applyAlignment="1">
      <alignment horizontal="right" vertical="center"/>
    </xf>
    <xf numFmtId="177" fontId="7" fillId="0" borderId="0" xfId="49" applyFont="1" applyFill="1" applyBorder="1" applyAlignment="1">
      <alignment horizontal="center" vertical="center"/>
    </xf>
    <xf numFmtId="41" fontId="7" fillId="0" borderId="24" xfId="0" applyNumberFormat="1" applyFont="1" applyFill="1" applyBorder="1" applyAlignment="1">
      <alignment vertical="center"/>
    </xf>
    <xf numFmtId="41" fontId="7" fillId="0" borderId="16" xfId="0" applyNumberFormat="1" applyFont="1" applyFill="1" applyBorder="1" applyAlignment="1">
      <alignment vertical="center"/>
    </xf>
    <xf numFmtId="41" fontId="7" fillId="0" borderId="16" xfId="0" applyNumberFormat="1" applyFont="1" applyFill="1" applyBorder="1" applyAlignment="1">
      <alignment horizontal="right" vertical="center"/>
    </xf>
    <xf numFmtId="41" fontId="7" fillId="0" borderId="16" xfId="0" applyNumberFormat="1" applyFont="1" applyFill="1" applyBorder="1" applyAlignment="1">
      <alignment horizontal="center" vertical="center"/>
    </xf>
    <xf numFmtId="41" fontId="50" fillId="0" borderId="16" xfId="0" applyNumberFormat="1" applyFont="1" applyFill="1" applyBorder="1" applyAlignment="1">
      <alignment horizontal="center" vertical="center"/>
    </xf>
    <xf numFmtId="41" fontId="7" fillId="0" borderId="17" xfId="49" applyNumberFormat="1" applyFont="1" applyFill="1" applyBorder="1" applyAlignment="1">
      <alignment vertical="center"/>
    </xf>
    <xf numFmtId="41" fontId="7" fillId="0" borderId="17" xfId="49" applyNumberFormat="1" applyFont="1" applyFill="1" applyBorder="1" applyAlignment="1">
      <alignment horizontal="right" vertical="center"/>
    </xf>
    <xf numFmtId="41" fontId="7" fillId="0" borderId="22" xfId="49" applyNumberFormat="1" applyFont="1" applyFill="1" applyBorder="1" applyAlignment="1">
      <alignment horizontal="right" vertical="center"/>
    </xf>
    <xf numFmtId="41" fontId="7" fillId="0" borderId="14" xfId="49" applyNumberFormat="1" applyFont="1" applyFill="1" applyBorder="1" applyAlignment="1">
      <alignment horizontal="right" vertical="center"/>
    </xf>
    <xf numFmtId="41" fontId="0" fillId="0" borderId="14" xfId="0" applyNumberFormat="1" applyBorder="1" applyAlignment="1">
      <alignment/>
    </xf>
    <xf numFmtId="0" fontId="5" fillId="0" borderId="22" xfId="78" applyFont="1" applyFill="1" applyBorder="1" applyAlignment="1">
      <alignment horizontal="center" vertical="center"/>
      <protection/>
    </xf>
    <xf numFmtId="177" fontId="5" fillId="0" borderId="16" xfId="49" applyFont="1" applyFill="1" applyBorder="1" applyAlignment="1">
      <alignment vertical="center"/>
    </xf>
    <xf numFmtId="177" fontId="5" fillId="0" borderId="16" xfId="49" applyFont="1" applyFill="1" applyBorder="1" applyAlignment="1">
      <alignment horizontal="right" vertical="center"/>
    </xf>
    <xf numFmtId="0" fontId="5" fillId="0" borderId="16" xfId="78" applyFont="1" applyFill="1" applyBorder="1" applyAlignment="1">
      <alignment vertical="center"/>
      <protection/>
    </xf>
    <xf numFmtId="0" fontId="5" fillId="0" borderId="16" xfId="78" applyFont="1" applyFill="1" applyBorder="1" applyAlignment="1">
      <alignment horizontal="right" vertical="center"/>
      <protection/>
    </xf>
    <xf numFmtId="0" fontId="7" fillId="0" borderId="22" xfId="77" applyFont="1" applyFill="1" applyBorder="1" applyAlignment="1">
      <alignment horizontal="center" vertical="center"/>
      <protection/>
    </xf>
    <xf numFmtId="41" fontId="7" fillId="0" borderId="16" xfId="77" applyNumberFormat="1" applyFont="1" applyFill="1" applyBorder="1" applyAlignment="1">
      <alignment vertical="center"/>
      <protection/>
    </xf>
    <xf numFmtId="41" fontId="7" fillId="0" borderId="16" xfId="77" applyNumberFormat="1" applyFont="1" applyFill="1" applyBorder="1" applyAlignment="1">
      <alignment horizontal="right" vertical="center" indent="2"/>
      <protection/>
    </xf>
    <xf numFmtId="41" fontId="50" fillId="0" borderId="16" xfId="0" applyNumberFormat="1" applyFont="1" applyFill="1" applyBorder="1" applyAlignment="1">
      <alignment vertical="center"/>
    </xf>
    <xf numFmtId="41" fontId="7" fillId="0" borderId="16" xfId="48" applyNumberFormat="1" applyFont="1" applyFill="1" applyBorder="1" applyAlignment="1">
      <alignment vertical="center"/>
    </xf>
    <xf numFmtId="177" fontId="7" fillId="0" borderId="16" xfId="48" applyFont="1" applyFill="1" applyBorder="1" applyAlignment="1">
      <alignment vertical="center"/>
    </xf>
    <xf numFmtId="177" fontId="7" fillId="0" borderId="16" xfId="48" applyFont="1" applyFill="1" applyBorder="1" applyAlignment="1">
      <alignment horizontal="right" vertical="center"/>
    </xf>
    <xf numFmtId="41" fontId="7" fillId="0" borderId="16" xfId="48" applyNumberFormat="1" applyFont="1" applyFill="1" applyBorder="1" applyAlignment="1">
      <alignment horizontal="center" vertical="center"/>
    </xf>
    <xf numFmtId="3" fontId="50" fillId="0" borderId="22" xfId="0" applyNumberFormat="1" applyFont="1" applyFill="1" applyBorder="1" applyAlignment="1">
      <alignment horizontal="center" vertical="center"/>
    </xf>
    <xf numFmtId="181" fontId="7" fillId="0" borderId="16" xfId="73" applyNumberFormat="1" applyFont="1" applyBorder="1" applyAlignment="1">
      <alignment vertical="center"/>
      <protection/>
    </xf>
    <xf numFmtId="177" fontId="7" fillId="0" borderId="16" xfId="49" applyFont="1" applyFill="1" applyBorder="1" applyAlignment="1">
      <alignment horizontal="right" vertical="center"/>
    </xf>
    <xf numFmtId="41" fontId="7" fillId="0" borderId="16" xfId="0" applyNumberFormat="1" applyFont="1" applyBorder="1" applyAlignment="1">
      <alignment vertical="center"/>
    </xf>
    <xf numFmtId="41" fontId="7" fillId="0" borderId="24" xfId="0" applyNumberFormat="1" applyFont="1" applyBorder="1" applyAlignment="1">
      <alignment vertical="center"/>
    </xf>
    <xf numFmtId="41" fontId="7" fillId="0" borderId="22" xfId="0" applyNumberFormat="1" applyFont="1" applyBorder="1" applyAlignment="1">
      <alignment vertical="center"/>
    </xf>
    <xf numFmtId="41" fontId="7" fillId="0" borderId="22" xfId="0" applyNumberFormat="1" applyFont="1" applyFill="1" applyBorder="1" applyAlignment="1">
      <alignment vertical="center"/>
    </xf>
    <xf numFmtId="41" fontId="7" fillId="0" borderId="16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vertical="center"/>
    </xf>
    <xf numFmtId="183" fontId="7" fillId="0" borderId="21" xfId="0" applyNumberFormat="1" applyFont="1" applyBorder="1" applyAlignment="1">
      <alignment vertical="center"/>
    </xf>
    <xf numFmtId="41" fontId="50" fillId="0" borderId="19" xfId="0" applyNumberFormat="1" applyFont="1" applyFill="1" applyBorder="1" applyAlignment="1">
      <alignment vertical="center"/>
    </xf>
    <xf numFmtId="41" fontId="50" fillId="0" borderId="24" xfId="0" applyNumberFormat="1" applyFont="1" applyFill="1" applyBorder="1" applyAlignment="1">
      <alignment vertical="center"/>
    </xf>
    <xf numFmtId="186" fontId="7" fillId="0" borderId="17" xfId="0" applyNumberFormat="1" applyFont="1" applyFill="1" applyBorder="1" applyAlignment="1">
      <alignment horizontal="right" vertical="center"/>
    </xf>
    <xf numFmtId="183" fontId="7" fillId="0" borderId="16" xfId="76" applyNumberFormat="1" applyFont="1" applyFill="1" applyBorder="1" applyAlignment="1">
      <alignment horizontal="right" vertical="center"/>
      <protection/>
    </xf>
    <xf numFmtId="186" fontId="7" fillId="0" borderId="16" xfId="0" applyNumberFormat="1" applyFont="1" applyFill="1" applyBorder="1" applyAlignment="1">
      <alignment horizontal="right" vertical="center"/>
    </xf>
    <xf numFmtId="186" fontId="7" fillId="0" borderId="16" xfId="0" applyNumberFormat="1" applyFont="1" applyFill="1" applyBorder="1" applyAlignment="1">
      <alignment vertical="center"/>
    </xf>
    <xf numFmtId="3" fontId="7" fillId="0" borderId="22" xfId="0" applyNumberFormat="1" applyFont="1" applyFill="1" applyBorder="1" applyAlignment="1">
      <alignment vertical="center"/>
    </xf>
    <xf numFmtId="3" fontId="7" fillId="0" borderId="16" xfId="0" applyNumberFormat="1" applyFont="1" applyFill="1" applyBorder="1" applyAlignment="1">
      <alignment horizontal="right" vertical="center"/>
    </xf>
    <xf numFmtId="186" fontId="7" fillId="0" borderId="22" xfId="0" applyNumberFormat="1" applyFont="1" applyFill="1" applyBorder="1" applyAlignment="1">
      <alignment vertical="center"/>
    </xf>
    <xf numFmtId="3" fontId="7" fillId="0" borderId="24" xfId="0" applyNumberFormat="1" applyFont="1" applyFill="1" applyBorder="1" applyAlignment="1">
      <alignment vertical="center"/>
    </xf>
    <xf numFmtId="41" fontId="7" fillId="0" borderId="24" xfId="49" applyNumberFormat="1" applyFont="1" applyFill="1" applyBorder="1" applyAlignment="1">
      <alignment horizontal="right" vertical="center"/>
    </xf>
    <xf numFmtId="41" fontId="7" fillId="0" borderId="16" xfId="49" applyNumberFormat="1" applyFont="1" applyFill="1" applyBorder="1" applyAlignment="1">
      <alignment horizontal="right" vertical="center"/>
    </xf>
    <xf numFmtId="3" fontId="7" fillId="0" borderId="22" xfId="0" applyNumberFormat="1" applyFont="1" applyFill="1" applyBorder="1" applyAlignment="1">
      <alignment horizontal="center" vertical="center"/>
    </xf>
    <xf numFmtId="0" fontId="7" fillId="0" borderId="22" xfId="76" applyFont="1" applyFill="1" applyBorder="1" applyAlignment="1">
      <alignment horizontal="center" vertical="center"/>
      <protection/>
    </xf>
    <xf numFmtId="181" fontId="7" fillId="0" borderId="0" xfId="76" applyNumberFormat="1" applyFont="1" applyFill="1">
      <alignment/>
      <protection/>
    </xf>
    <xf numFmtId="0" fontId="7" fillId="0" borderId="0" xfId="76" applyFont="1" applyFill="1" applyAlignment="1">
      <alignment horizontal="left"/>
      <protection/>
    </xf>
    <xf numFmtId="0" fontId="7" fillId="0" borderId="0" xfId="76" applyFont="1" applyFill="1">
      <alignment/>
      <protection/>
    </xf>
    <xf numFmtId="41" fontId="7" fillId="0" borderId="22" xfId="0" applyNumberFormat="1" applyFont="1" applyFill="1" applyBorder="1" applyAlignment="1">
      <alignment horizontal="right" vertical="center"/>
    </xf>
    <xf numFmtId="41" fontId="7" fillId="0" borderId="24" xfId="0" applyNumberFormat="1" applyFont="1" applyFill="1" applyBorder="1" applyAlignment="1">
      <alignment horizontal="right" vertical="center"/>
    </xf>
    <xf numFmtId="41" fontId="5" fillId="0" borderId="16" xfId="49" applyNumberFormat="1" applyFont="1" applyFill="1" applyBorder="1" applyAlignment="1">
      <alignment vertical="center"/>
    </xf>
    <xf numFmtId="41" fontId="7" fillId="0" borderId="24" xfId="0" applyNumberFormat="1" applyFont="1" applyFill="1" applyBorder="1" applyAlignment="1">
      <alignment horizontal="center" vertical="center"/>
    </xf>
    <xf numFmtId="181" fontId="48" fillId="0" borderId="22" xfId="0" applyNumberFormat="1" applyFont="1" applyFill="1" applyBorder="1" applyAlignment="1">
      <alignment horizontal="center" vertical="center"/>
    </xf>
    <xf numFmtId="41" fontId="48" fillId="0" borderId="16" xfId="49" applyNumberFormat="1" applyFont="1" applyFill="1" applyBorder="1" applyAlignment="1">
      <alignment vertical="center"/>
    </xf>
    <xf numFmtId="186" fontId="7" fillId="0" borderId="24" xfId="49" applyNumberFormat="1" applyFont="1" applyFill="1" applyBorder="1" applyAlignment="1">
      <alignment horizontal="right" vertical="center"/>
    </xf>
    <xf numFmtId="186" fontId="7" fillId="0" borderId="16" xfId="49" applyNumberFormat="1" applyFont="1" applyFill="1" applyBorder="1" applyAlignment="1">
      <alignment horizontal="right" vertical="center"/>
    </xf>
    <xf numFmtId="183" fontId="7" fillId="0" borderId="24" xfId="0" applyNumberFormat="1" applyFont="1" applyFill="1" applyBorder="1" applyAlignment="1">
      <alignment horizontal="right" vertical="center"/>
    </xf>
    <xf numFmtId="183" fontId="7" fillId="0" borderId="16" xfId="0" applyNumberFormat="1" applyFont="1" applyFill="1" applyBorder="1" applyAlignment="1">
      <alignment horizontal="right" vertical="center" wrapText="1"/>
    </xf>
    <xf numFmtId="183" fontId="7" fillId="0" borderId="16" xfId="0" applyNumberFormat="1" applyFont="1" applyFill="1" applyBorder="1" applyAlignment="1">
      <alignment horizontal="right" vertical="center"/>
    </xf>
    <xf numFmtId="177" fontId="7" fillId="0" borderId="22" xfId="49" applyFont="1" applyFill="1" applyBorder="1" applyAlignment="1">
      <alignment horizontal="center" vertical="center"/>
    </xf>
    <xf numFmtId="177" fontId="7" fillId="0" borderId="16" xfId="49" applyFont="1" applyFill="1" applyBorder="1" applyAlignment="1">
      <alignment horizontal="center" vertical="center"/>
    </xf>
    <xf numFmtId="177" fontId="50" fillId="0" borderId="16" xfId="49" applyFont="1" applyFill="1" applyBorder="1" applyAlignment="1">
      <alignment horizontal="center" vertical="center"/>
    </xf>
    <xf numFmtId="183" fontId="7" fillId="0" borderId="16" xfId="0" applyNumberFormat="1" applyFont="1" applyFill="1" applyBorder="1" applyAlignment="1">
      <alignment vertical="center"/>
    </xf>
    <xf numFmtId="177" fontId="7" fillId="0" borderId="16" xfId="49" applyFont="1" applyFill="1" applyBorder="1" applyAlignment="1">
      <alignment vertical="center"/>
    </xf>
    <xf numFmtId="0" fontId="42" fillId="0" borderId="0" xfId="0" applyFont="1" applyAlignment="1">
      <alignment horizontal="left"/>
    </xf>
    <xf numFmtId="0" fontId="44" fillId="0" borderId="0" xfId="0" applyFont="1" applyAlignment="1">
      <alignment/>
    </xf>
    <xf numFmtId="0" fontId="5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7" fillId="0" borderId="1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7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7" fillId="0" borderId="1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5" xfId="78" applyFont="1" applyFill="1" applyBorder="1" applyAlignment="1">
      <alignment horizontal="center" vertical="center" wrapText="1"/>
      <protection/>
    </xf>
    <xf numFmtId="0" fontId="5" fillId="0" borderId="13" xfId="78" applyFont="1" applyFill="1" applyBorder="1" applyAlignment="1">
      <alignment horizontal="center" vertical="center"/>
      <protection/>
    </xf>
    <xf numFmtId="0" fontId="5" fillId="0" borderId="15" xfId="78" applyFont="1" applyFill="1" applyBorder="1" applyAlignment="1">
      <alignment horizontal="center" vertical="center"/>
      <protection/>
    </xf>
    <xf numFmtId="181" fontId="5" fillId="0" borderId="13" xfId="78" applyNumberFormat="1" applyFont="1" applyFill="1" applyBorder="1" applyAlignment="1">
      <alignment horizontal="center" vertical="center"/>
      <protection/>
    </xf>
    <xf numFmtId="0" fontId="5" fillId="0" borderId="13" xfId="78" applyFont="1" applyFill="1" applyBorder="1" applyAlignment="1">
      <alignment horizontal="center" vertical="center" wrapText="1"/>
      <protection/>
    </xf>
    <xf numFmtId="0" fontId="5" fillId="0" borderId="25" xfId="78" applyFont="1" applyFill="1" applyBorder="1" applyAlignment="1">
      <alignment horizontal="center" vertical="center" wrapText="1"/>
      <protection/>
    </xf>
    <xf numFmtId="0" fontId="5" fillId="0" borderId="17" xfId="78" applyFont="1" applyFill="1" applyBorder="1" applyAlignment="1">
      <alignment horizontal="center" vertical="center" wrapText="1"/>
      <protection/>
    </xf>
    <xf numFmtId="0" fontId="5" fillId="0" borderId="17" xfId="78" applyFont="1" applyFill="1" applyBorder="1" applyAlignment="1">
      <alignment horizontal="center" vertical="center"/>
      <protection/>
    </xf>
    <xf numFmtId="0" fontId="5" fillId="0" borderId="2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181" fontId="10" fillId="0" borderId="0" xfId="78" applyNumberFormat="1" applyFont="1" applyFill="1" applyAlignment="1">
      <alignment horizontal="left"/>
      <protection/>
    </xf>
    <xf numFmtId="0" fontId="5" fillId="0" borderId="12" xfId="78" applyFont="1" applyFill="1" applyBorder="1" applyAlignment="1">
      <alignment horizontal="center" vertical="center" wrapText="1"/>
      <protection/>
    </xf>
    <xf numFmtId="0" fontId="10" fillId="0" borderId="0" xfId="77" applyFont="1" applyFill="1" applyAlignment="1">
      <alignment horizontal="left"/>
      <protection/>
    </xf>
    <xf numFmtId="0" fontId="7" fillId="0" borderId="0" xfId="77" applyFont="1" applyFill="1" applyAlignment="1">
      <alignment horizontal="left"/>
      <protection/>
    </xf>
    <xf numFmtId="0" fontId="0" fillId="0" borderId="0" xfId="0" applyFill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181" fontId="10" fillId="0" borderId="0" xfId="0" applyNumberFormat="1" applyFont="1" applyFill="1" applyAlignment="1">
      <alignment horizontal="left"/>
    </xf>
    <xf numFmtId="181" fontId="7" fillId="0" borderId="15" xfId="0" applyNumberFormat="1" applyFont="1" applyFill="1" applyBorder="1" applyAlignment="1">
      <alignment horizontal="center" vertical="center"/>
    </xf>
    <xf numFmtId="181" fontId="7" fillId="0" borderId="11" xfId="0" applyNumberFormat="1" applyFont="1" applyFill="1" applyBorder="1" applyAlignment="1">
      <alignment horizontal="center" vertical="center"/>
    </xf>
    <xf numFmtId="181" fontId="7" fillId="0" borderId="12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181" fontId="5" fillId="0" borderId="0" xfId="0" applyNumberFormat="1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181" fontId="10" fillId="0" borderId="0" xfId="0" applyNumberFormat="1" applyFont="1" applyFill="1" applyAlignment="1">
      <alignment horizontal="left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2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81" fontId="5" fillId="0" borderId="15" xfId="0" applyNumberFormat="1" applyFont="1" applyFill="1" applyBorder="1" applyAlignment="1">
      <alignment horizontal="center" vertical="center"/>
    </xf>
    <xf numFmtId="181" fontId="5" fillId="0" borderId="11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181" fontId="5" fillId="0" borderId="25" xfId="0" applyNumberFormat="1" applyFont="1" applyFill="1" applyBorder="1" applyAlignment="1">
      <alignment horizontal="center" vertical="center"/>
    </xf>
    <xf numFmtId="181" fontId="5" fillId="0" borderId="13" xfId="0" applyNumberFormat="1" applyFont="1" applyFill="1" applyBorder="1" applyAlignment="1">
      <alignment horizontal="center" vertical="center"/>
    </xf>
    <xf numFmtId="176" fontId="10" fillId="0" borderId="0" xfId="65" applyFont="1" applyFill="1" applyAlignment="1">
      <alignment horizontal="left" vertical="center"/>
    </xf>
    <xf numFmtId="181" fontId="7" fillId="0" borderId="13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10" fillId="0" borderId="0" xfId="76" applyFont="1" applyFill="1" applyAlignment="1">
      <alignment horizontal="left"/>
      <protection/>
    </xf>
    <xf numFmtId="0" fontId="7" fillId="0" borderId="0" xfId="0" applyFont="1" applyAlignment="1">
      <alignment/>
    </xf>
    <xf numFmtId="0" fontId="7" fillId="0" borderId="15" xfId="76" applyFont="1" applyFill="1" applyBorder="1" applyAlignment="1">
      <alignment horizontal="center" vertical="center" wrapText="1"/>
      <protection/>
    </xf>
    <xf numFmtId="0" fontId="7" fillId="0" borderId="13" xfId="76" applyFont="1" applyFill="1" applyBorder="1" applyAlignment="1">
      <alignment horizontal="center" vertical="center" wrapText="1"/>
      <protection/>
    </xf>
    <xf numFmtId="0" fontId="7" fillId="0" borderId="13" xfId="76" applyFont="1" applyFill="1" applyBorder="1" applyAlignment="1">
      <alignment horizontal="center" vertical="center"/>
      <protection/>
    </xf>
    <xf numFmtId="0" fontId="7" fillId="0" borderId="13" xfId="76" applyFont="1" applyBorder="1" applyAlignment="1">
      <alignment horizontal="center" vertical="center"/>
      <protection/>
    </xf>
    <xf numFmtId="0" fontId="7" fillId="0" borderId="20" xfId="76" applyFont="1" applyFill="1" applyBorder="1" applyAlignment="1">
      <alignment horizontal="center" vertical="center" wrapText="1"/>
      <protection/>
    </xf>
    <xf numFmtId="0" fontId="7" fillId="0" borderId="14" xfId="76" applyFont="1" applyFill="1" applyBorder="1" applyAlignment="1">
      <alignment horizontal="center" vertical="center" wrapText="1"/>
      <protection/>
    </xf>
    <xf numFmtId="0" fontId="7" fillId="0" borderId="22" xfId="76" applyFont="1" applyFill="1" applyBorder="1" applyAlignment="1">
      <alignment horizontal="center" vertical="center" wrapText="1"/>
      <protection/>
    </xf>
    <xf numFmtId="0" fontId="7" fillId="0" borderId="15" xfId="76" applyFont="1" applyBorder="1" applyAlignment="1">
      <alignment horizontal="center" vertical="center"/>
      <protection/>
    </xf>
    <xf numFmtId="0" fontId="7" fillId="0" borderId="11" xfId="76" applyFont="1" applyBorder="1" applyAlignment="1">
      <alignment horizontal="center" vertical="center"/>
      <protection/>
    </xf>
    <xf numFmtId="0" fontId="7" fillId="0" borderId="12" xfId="76" applyFont="1" applyBorder="1" applyAlignment="1">
      <alignment horizontal="center" vertical="center"/>
      <protection/>
    </xf>
    <xf numFmtId="0" fontId="7" fillId="0" borderId="15" xfId="76" applyFont="1" applyFill="1" applyBorder="1" applyAlignment="1">
      <alignment horizontal="center" vertical="center"/>
      <protection/>
    </xf>
    <xf numFmtId="0" fontId="7" fillId="0" borderId="12" xfId="76" applyFont="1" applyFill="1" applyBorder="1" applyAlignment="1">
      <alignment horizontal="center" vertical="center"/>
      <protection/>
    </xf>
    <xf numFmtId="0" fontId="7" fillId="0" borderId="21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81" fontId="7" fillId="0" borderId="0" xfId="0" applyNumberFormat="1" applyFont="1" applyFill="1" applyBorder="1" applyAlignment="1">
      <alignment horizontal="left"/>
    </xf>
    <xf numFmtId="0" fontId="7" fillId="0" borderId="2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10" fillId="0" borderId="0" xfId="0" applyFont="1" applyFill="1" applyAlignment="1">
      <alignment/>
    </xf>
    <xf numFmtId="0" fontId="7" fillId="0" borderId="14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177" fontId="18" fillId="0" borderId="0" xfId="49" applyFont="1" applyFill="1" applyAlignment="1">
      <alignment horizontal="left" vertical="center"/>
    </xf>
    <xf numFmtId="177" fontId="7" fillId="0" borderId="0" xfId="49" applyFont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</cellXfs>
  <cellStyles count="6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_Sheet1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콤마 [0]_95" xfId="62"/>
    <cellStyle name="콤마_95" xfId="63"/>
    <cellStyle name="Currency" xfId="64"/>
    <cellStyle name="Currency [0]" xfId="65"/>
    <cellStyle name="표준 10" xfId="66"/>
    <cellStyle name="표준 11" xfId="67"/>
    <cellStyle name="표준 2" xfId="68"/>
    <cellStyle name="표준 3" xfId="69"/>
    <cellStyle name="표준 4" xfId="70"/>
    <cellStyle name="표준 5" xfId="71"/>
    <cellStyle name="표준 6" xfId="72"/>
    <cellStyle name="표준 7" xfId="73"/>
    <cellStyle name="표준 8" xfId="74"/>
    <cellStyle name="표준 9" xfId="75"/>
    <cellStyle name="표준_12. 보건" xfId="76"/>
    <cellStyle name="표준_12. 보건_남구통계연보 자료-23" xfId="77"/>
    <cellStyle name="표준_남구통계연보 자료-23" xfId="78"/>
    <cellStyle name="표준_Sheet1" xfId="79"/>
    <cellStyle name="Hyperlink" xfId="80"/>
    <cellStyle name="Header1" xfId="81"/>
    <cellStyle name="Header2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U44"/>
  <sheetViews>
    <sheetView zoomScalePageLayoutView="0" workbookViewId="0" topLeftCell="A1">
      <selection activeCell="A2" sqref="A2:C2"/>
    </sheetView>
  </sheetViews>
  <sheetFormatPr defaultColWidth="8.88671875" defaultRowHeight="13.5"/>
  <cols>
    <col min="1" max="1" width="10.6640625" style="14" customWidth="1"/>
    <col min="2" max="4" width="13.77734375" style="14" customWidth="1"/>
    <col min="5" max="5" width="13.88671875" style="14" customWidth="1"/>
    <col min="6" max="12" width="11.77734375" style="14" customWidth="1"/>
    <col min="13" max="16384" width="8.88671875" style="14" customWidth="1"/>
  </cols>
  <sheetData>
    <row r="1" ht="15" customHeight="1"/>
    <row r="2" spans="1:12" s="16" customFormat="1" ht="19.5" customHeight="1">
      <c r="A2" s="426" t="s">
        <v>649</v>
      </c>
      <c r="B2" s="426"/>
      <c r="C2" s="426"/>
      <c r="E2" s="44"/>
      <c r="F2" s="44"/>
      <c r="G2" s="44"/>
      <c r="H2" s="44"/>
      <c r="I2" s="44"/>
      <c r="J2" s="44"/>
      <c r="K2" s="44"/>
      <c r="L2" s="44"/>
    </row>
    <row r="3" spans="1:12" s="16" customFormat="1" ht="12.75" customHeight="1">
      <c r="A3" s="44"/>
      <c r="B3" s="44"/>
      <c r="C3" s="24" t="s">
        <v>0</v>
      </c>
      <c r="D3" s="44"/>
      <c r="E3" s="44"/>
      <c r="F3" s="44"/>
      <c r="G3" s="44"/>
      <c r="H3" s="44"/>
      <c r="I3" s="44"/>
      <c r="J3" s="44"/>
      <c r="K3" s="44"/>
      <c r="L3" s="44"/>
    </row>
    <row r="4" spans="1:12" s="20" customFormat="1" ht="19.5" customHeight="1">
      <c r="A4" s="33" t="s">
        <v>9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3" t="s">
        <v>0</v>
      </c>
    </row>
    <row r="5" spans="1:12" s="20" customFormat="1" ht="51" customHeight="1">
      <c r="A5" s="75" t="s">
        <v>165</v>
      </c>
      <c r="B5" s="39" t="s">
        <v>145</v>
      </c>
      <c r="C5" s="39" t="s">
        <v>385</v>
      </c>
      <c r="D5" s="39" t="s">
        <v>122</v>
      </c>
      <c r="E5" s="39" t="s">
        <v>146</v>
      </c>
      <c r="F5" s="35" t="s">
        <v>56</v>
      </c>
      <c r="G5" s="35" t="s">
        <v>57</v>
      </c>
      <c r="H5" s="35" t="s">
        <v>89</v>
      </c>
      <c r="I5" s="39" t="s">
        <v>217</v>
      </c>
      <c r="J5" s="40" t="s">
        <v>114</v>
      </c>
      <c r="K5" s="40" t="s">
        <v>150</v>
      </c>
      <c r="L5" s="36" t="s">
        <v>218</v>
      </c>
    </row>
    <row r="6" spans="1:12" s="20" customFormat="1" ht="27" customHeight="1">
      <c r="A6" s="41" t="s">
        <v>276</v>
      </c>
      <c r="B6" s="256">
        <v>4016</v>
      </c>
      <c r="C6" s="256">
        <v>312</v>
      </c>
      <c r="D6" s="256">
        <v>3152</v>
      </c>
      <c r="E6" s="256">
        <v>1656</v>
      </c>
      <c r="F6" s="256">
        <v>2455</v>
      </c>
      <c r="G6" s="256">
        <v>363</v>
      </c>
      <c r="H6" s="256">
        <v>6107</v>
      </c>
      <c r="I6" s="256">
        <v>165</v>
      </c>
      <c r="J6" s="252">
        <v>23370</v>
      </c>
      <c r="K6" s="252">
        <v>0</v>
      </c>
      <c r="L6" s="252">
        <v>5053</v>
      </c>
    </row>
    <row r="7" spans="1:12" s="20" customFormat="1" ht="27" customHeight="1">
      <c r="A7" s="41" t="s">
        <v>277</v>
      </c>
      <c r="B7" s="258">
        <v>4694</v>
      </c>
      <c r="C7" s="260">
        <v>926</v>
      </c>
      <c r="D7" s="260">
        <v>3850</v>
      </c>
      <c r="E7" s="260">
        <v>2108</v>
      </c>
      <c r="F7" s="260">
        <v>2962</v>
      </c>
      <c r="G7" s="260">
        <v>540</v>
      </c>
      <c r="H7" s="260">
        <v>5991</v>
      </c>
      <c r="I7" s="260">
        <v>87</v>
      </c>
      <c r="J7" s="260">
        <v>29386</v>
      </c>
      <c r="K7" s="261" t="s">
        <v>298</v>
      </c>
      <c r="L7" s="260">
        <v>5134</v>
      </c>
    </row>
    <row r="8" spans="1:12" s="19" customFormat="1" ht="27" customHeight="1">
      <c r="A8" s="41" t="s">
        <v>340</v>
      </c>
      <c r="B8" s="260">
        <v>4864</v>
      </c>
      <c r="C8" s="260">
        <v>625</v>
      </c>
      <c r="D8" s="260">
        <v>4075</v>
      </c>
      <c r="E8" s="260">
        <v>2226</v>
      </c>
      <c r="F8" s="260">
        <v>3273</v>
      </c>
      <c r="G8" s="260">
        <v>617</v>
      </c>
      <c r="H8" s="260">
        <v>6716</v>
      </c>
      <c r="I8" s="260">
        <v>1030</v>
      </c>
      <c r="J8" s="260">
        <v>15681</v>
      </c>
      <c r="K8" s="261">
        <v>0</v>
      </c>
      <c r="L8" s="260">
        <v>7431</v>
      </c>
    </row>
    <row r="9" spans="1:12" s="19" customFormat="1" ht="27" customHeight="1">
      <c r="A9" s="41" t="s">
        <v>511</v>
      </c>
      <c r="B9" s="260">
        <v>5191</v>
      </c>
      <c r="C9" s="260">
        <v>1234</v>
      </c>
      <c r="D9" s="260">
        <v>4222</v>
      </c>
      <c r="E9" s="260">
        <v>2149</v>
      </c>
      <c r="F9" s="260">
        <v>3916</v>
      </c>
      <c r="G9" s="260">
        <v>651</v>
      </c>
      <c r="H9" s="260">
        <v>6537</v>
      </c>
      <c r="I9" s="260">
        <v>910</v>
      </c>
      <c r="J9" s="260">
        <v>12642</v>
      </c>
      <c r="K9" s="261">
        <v>0</v>
      </c>
      <c r="L9" s="260">
        <v>1369</v>
      </c>
    </row>
    <row r="10" spans="1:12" s="19" customFormat="1" ht="27" customHeight="1">
      <c r="A10" s="41" t="s">
        <v>539</v>
      </c>
      <c r="B10" s="260">
        <v>4634</v>
      </c>
      <c r="C10" s="260">
        <v>904</v>
      </c>
      <c r="D10" s="260">
        <v>3729</v>
      </c>
      <c r="E10" s="260">
        <v>2066</v>
      </c>
      <c r="F10" s="260">
        <v>4288</v>
      </c>
      <c r="G10" s="260">
        <v>754</v>
      </c>
      <c r="H10" s="260">
        <v>6243</v>
      </c>
      <c r="I10" s="260">
        <v>954</v>
      </c>
      <c r="J10" s="260">
        <v>15935</v>
      </c>
      <c r="K10" s="261">
        <v>0</v>
      </c>
      <c r="L10" s="260">
        <v>10484</v>
      </c>
    </row>
    <row r="11" spans="1:12" s="19" customFormat="1" ht="27" customHeight="1">
      <c r="A11" s="333" t="s">
        <v>561</v>
      </c>
      <c r="B11" s="335">
        <v>4052</v>
      </c>
      <c r="C11" s="336">
        <v>901</v>
      </c>
      <c r="D11" s="336">
        <v>3212</v>
      </c>
      <c r="E11" s="336">
        <v>2039</v>
      </c>
      <c r="F11" s="336">
        <v>4239</v>
      </c>
      <c r="G11" s="336">
        <v>559</v>
      </c>
      <c r="H11" s="336">
        <v>7249</v>
      </c>
      <c r="I11" s="336">
        <v>946</v>
      </c>
      <c r="J11" s="336">
        <v>45647</v>
      </c>
      <c r="K11" s="336">
        <v>0</v>
      </c>
      <c r="L11" s="337">
        <v>6146</v>
      </c>
    </row>
    <row r="12" spans="1:21" s="199" customFormat="1" ht="21" customHeight="1">
      <c r="A12" s="1" t="s">
        <v>568</v>
      </c>
      <c r="B12" s="230"/>
      <c r="C12" s="139"/>
      <c r="D12" s="139"/>
      <c r="E12" s="198"/>
      <c r="F12" s="198"/>
      <c r="G12" s="231"/>
      <c r="H12" s="232"/>
      <c r="I12" s="233"/>
      <c r="J12" s="234"/>
      <c r="K12" s="235"/>
      <c r="L12" s="236"/>
      <c r="M12" s="139"/>
      <c r="N12" s="237"/>
      <c r="O12" s="237"/>
      <c r="P12" s="139"/>
      <c r="Q12" s="238"/>
      <c r="R12" s="139"/>
      <c r="S12" s="239"/>
      <c r="T12" s="139"/>
      <c r="U12" s="139"/>
    </row>
    <row r="13" spans="1:12" s="3" customFormat="1" ht="17.25" customHeight="1">
      <c r="A13" s="25" t="s">
        <v>111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</row>
    <row r="14" ht="13.5">
      <c r="A14" s="43" t="s">
        <v>219</v>
      </c>
    </row>
    <row r="15" spans="1:12" ht="13.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</row>
    <row r="16" spans="1:12" ht="13.5">
      <c r="A16" s="28"/>
      <c r="B16" s="260"/>
      <c r="C16" s="260"/>
      <c r="D16" s="260"/>
      <c r="E16" s="260"/>
      <c r="F16" s="260"/>
      <c r="G16" s="260"/>
      <c r="H16" s="260"/>
      <c r="I16" s="260"/>
      <c r="J16" s="260"/>
      <c r="K16" s="260"/>
      <c r="L16" s="260"/>
    </row>
    <row r="17" spans="1:8" ht="13.5">
      <c r="A17" s="460"/>
      <c r="B17" s="460"/>
      <c r="C17" s="460"/>
      <c r="H17" s="28"/>
    </row>
    <row r="18" ht="13.5">
      <c r="H18" s="28"/>
    </row>
    <row r="19" ht="13.5">
      <c r="A19" s="3"/>
    </row>
    <row r="20" ht="13.5">
      <c r="A20" s="43"/>
    </row>
    <row r="41" spans="1:7" ht="13.5">
      <c r="A41" s="28"/>
      <c r="B41" s="28"/>
      <c r="C41" s="28"/>
      <c r="D41" s="28"/>
      <c r="E41" s="28"/>
      <c r="F41" s="28"/>
      <c r="G41" s="28"/>
    </row>
    <row r="42" spans="1:7" ht="13.5">
      <c r="A42" s="28"/>
      <c r="B42" s="28"/>
      <c r="C42" s="28"/>
      <c r="D42" s="28"/>
      <c r="E42" s="28"/>
      <c r="F42" s="28"/>
      <c r="G42" s="28"/>
    </row>
    <row r="43" spans="1:7" ht="13.5">
      <c r="A43" s="28"/>
      <c r="B43" s="28"/>
      <c r="C43" s="28"/>
      <c r="D43" s="28"/>
      <c r="E43" s="28"/>
      <c r="F43" s="28"/>
      <c r="G43" s="28"/>
    </row>
    <row r="44" spans="1:7" ht="13.5">
      <c r="A44" s="28"/>
      <c r="B44" s="28"/>
      <c r="C44" s="28"/>
      <c r="D44" s="28"/>
      <c r="E44" s="28"/>
      <c r="F44" s="28"/>
      <c r="G44" s="28"/>
    </row>
  </sheetData>
  <sheetProtection/>
  <mergeCells count="2">
    <mergeCell ref="A2:C2"/>
    <mergeCell ref="A17:C17"/>
  </mergeCells>
  <printOptions/>
  <pageMargins left="0.27" right="0.38" top="0.6" bottom="0.16" header="0.5" footer="0.5"/>
  <pageSetup horizontalDpi="300" verticalDpi="300" orientation="landscape" pageOrder="overThenDown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BM20"/>
  <sheetViews>
    <sheetView zoomScale="72" zoomScaleNormal="72" zoomScalePageLayoutView="0" workbookViewId="0" topLeftCell="A1">
      <selection activeCell="A2" sqref="A2:L2"/>
    </sheetView>
  </sheetViews>
  <sheetFormatPr defaultColWidth="8.88671875" defaultRowHeight="13.5"/>
  <cols>
    <col min="1" max="1" width="9.10546875" style="14" customWidth="1"/>
    <col min="2" max="25" width="6.21484375" style="14" customWidth="1"/>
    <col min="26" max="26" width="7.88671875" style="14" customWidth="1"/>
    <col min="27" max="33" width="6.21484375" style="14" customWidth="1"/>
    <col min="34" max="35" width="7.4453125" style="14" customWidth="1"/>
    <col min="36" max="36" width="8.10546875" style="14" customWidth="1"/>
    <col min="37" max="37" width="7.3359375" style="14" customWidth="1"/>
    <col min="38" max="38" width="8.3359375" style="14" customWidth="1"/>
    <col min="39" max="39" width="8.88671875" style="14" customWidth="1"/>
    <col min="40" max="43" width="7.10546875" style="14" customWidth="1"/>
    <col min="44" max="47" width="6.21484375" style="14" customWidth="1"/>
    <col min="48" max="16384" width="8.88671875" style="14" customWidth="1"/>
  </cols>
  <sheetData>
    <row r="1" ht="21.75" customHeight="1"/>
    <row r="2" spans="1:15" ht="27" customHeight="1">
      <c r="A2" s="462" t="s">
        <v>273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55" t="s">
        <v>0</v>
      </c>
      <c r="N2" s="55"/>
      <c r="O2" s="55"/>
    </row>
    <row r="3" spans="1:15" ht="27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5" s="20" customFormat="1" ht="27" customHeight="1">
      <c r="A4" s="33" t="s">
        <v>235</v>
      </c>
      <c r="B4" s="34"/>
      <c r="C4" s="34"/>
      <c r="D4" s="34"/>
      <c r="E4" s="34"/>
      <c r="F4" s="34"/>
      <c r="G4" s="34"/>
      <c r="H4" s="34"/>
      <c r="I4" s="34"/>
      <c r="J4" s="34"/>
      <c r="K4" s="33" t="s">
        <v>0</v>
      </c>
      <c r="L4" s="34"/>
      <c r="M4" s="34"/>
      <c r="N4" s="34"/>
      <c r="O4" s="34"/>
    </row>
    <row r="5" spans="1:65" s="20" customFormat="1" ht="27" customHeight="1">
      <c r="A5" s="432" t="s">
        <v>165</v>
      </c>
      <c r="B5" s="463" t="s">
        <v>236</v>
      </c>
      <c r="C5" s="464"/>
      <c r="D5" s="464"/>
      <c r="E5" s="464"/>
      <c r="F5" s="464"/>
      <c r="G5" s="464"/>
      <c r="H5" s="464"/>
      <c r="I5" s="464"/>
      <c r="J5" s="464"/>
      <c r="K5" s="464"/>
      <c r="L5" s="464"/>
      <c r="M5" s="464"/>
      <c r="N5" s="466"/>
      <c r="O5" s="467"/>
      <c r="P5" s="463" t="s">
        <v>237</v>
      </c>
      <c r="Q5" s="464"/>
      <c r="R5" s="464"/>
      <c r="S5" s="464"/>
      <c r="T5" s="464"/>
      <c r="U5" s="464"/>
      <c r="V5" s="464"/>
      <c r="W5" s="464"/>
      <c r="X5" s="464" t="s">
        <v>237</v>
      </c>
      <c r="Y5" s="464"/>
      <c r="Z5" s="464"/>
      <c r="AA5" s="464"/>
      <c r="AB5" s="464"/>
      <c r="AC5" s="464"/>
      <c r="AD5" s="464"/>
      <c r="AE5" s="464"/>
      <c r="AF5" s="464"/>
      <c r="AG5" s="464"/>
      <c r="AH5" s="464"/>
      <c r="AI5" s="464"/>
      <c r="AJ5" s="464"/>
      <c r="AK5" s="465"/>
      <c r="AL5" s="463" t="s">
        <v>238</v>
      </c>
      <c r="AM5" s="464"/>
      <c r="AN5" s="464"/>
      <c r="AO5" s="464"/>
      <c r="AP5" s="464"/>
      <c r="AQ5" s="464"/>
      <c r="AR5" s="464"/>
      <c r="AS5" s="464"/>
      <c r="AT5" s="140"/>
      <c r="AU5" s="140"/>
      <c r="AV5" s="140"/>
      <c r="AW5" s="140"/>
      <c r="AX5" s="464" t="s">
        <v>239</v>
      </c>
      <c r="AY5" s="464"/>
      <c r="AZ5" s="464"/>
      <c r="BA5" s="464"/>
      <c r="BB5" s="464"/>
      <c r="BC5" s="464"/>
      <c r="BD5" s="464"/>
      <c r="BE5" s="464"/>
      <c r="BF5" s="464"/>
      <c r="BG5" s="464"/>
      <c r="BH5" s="464"/>
      <c r="BI5" s="464"/>
      <c r="BJ5" s="464"/>
      <c r="BK5" s="465"/>
      <c r="BL5" s="435" t="s">
        <v>240</v>
      </c>
      <c r="BM5" s="436"/>
    </row>
    <row r="6" spans="1:65" s="20" customFormat="1" ht="27" customHeight="1">
      <c r="A6" s="432"/>
      <c r="B6" s="433" t="s">
        <v>80</v>
      </c>
      <c r="C6" s="433"/>
      <c r="D6" s="433" t="s">
        <v>241</v>
      </c>
      <c r="E6" s="433"/>
      <c r="F6" s="433" t="s">
        <v>242</v>
      </c>
      <c r="G6" s="433"/>
      <c r="H6" s="433" t="s">
        <v>243</v>
      </c>
      <c r="I6" s="433"/>
      <c r="J6" s="433" t="s">
        <v>244</v>
      </c>
      <c r="K6" s="433"/>
      <c r="L6" s="435" t="s">
        <v>245</v>
      </c>
      <c r="M6" s="436"/>
      <c r="N6" s="436" t="s">
        <v>574</v>
      </c>
      <c r="O6" s="432"/>
      <c r="P6" s="433" t="s">
        <v>80</v>
      </c>
      <c r="Q6" s="433"/>
      <c r="R6" s="431" t="s">
        <v>246</v>
      </c>
      <c r="S6" s="461"/>
      <c r="T6" s="431" t="s">
        <v>247</v>
      </c>
      <c r="U6" s="461"/>
      <c r="V6" s="433" t="s">
        <v>248</v>
      </c>
      <c r="W6" s="433"/>
      <c r="X6" s="461" t="s">
        <v>249</v>
      </c>
      <c r="Y6" s="433"/>
      <c r="Z6" s="433" t="s">
        <v>250</v>
      </c>
      <c r="AA6" s="433"/>
      <c r="AB6" s="435" t="s">
        <v>251</v>
      </c>
      <c r="AC6" s="435"/>
      <c r="AD6" s="436" t="s">
        <v>252</v>
      </c>
      <c r="AE6" s="432"/>
      <c r="AF6" s="436" t="s">
        <v>302</v>
      </c>
      <c r="AG6" s="432"/>
      <c r="AH6" s="433" t="s">
        <v>253</v>
      </c>
      <c r="AI6" s="433"/>
      <c r="AJ6" s="431" t="s">
        <v>254</v>
      </c>
      <c r="AK6" s="461"/>
      <c r="AL6" s="433" t="s">
        <v>255</v>
      </c>
      <c r="AM6" s="433"/>
      <c r="AN6" s="433" t="s">
        <v>256</v>
      </c>
      <c r="AO6" s="433"/>
      <c r="AP6" s="431" t="s">
        <v>257</v>
      </c>
      <c r="AQ6" s="461"/>
      <c r="AR6" s="433" t="s">
        <v>258</v>
      </c>
      <c r="AS6" s="433"/>
      <c r="AT6" s="431" t="s">
        <v>259</v>
      </c>
      <c r="AU6" s="461"/>
      <c r="AV6" s="431" t="s">
        <v>260</v>
      </c>
      <c r="AW6" s="461"/>
      <c r="AX6" s="468" t="s">
        <v>261</v>
      </c>
      <c r="AY6" s="432"/>
      <c r="AZ6" s="433" t="s">
        <v>262</v>
      </c>
      <c r="BA6" s="433"/>
      <c r="BB6" s="431" t="s">
        <v>299</v>
      </c>
      <c r="BC6" s="461"/>
      <c r="BD6" s="433" t="s">
        <v>263</v>
      </c>
      <c r="BE6" s="433"/>
      <c r="BF6" s="431" t="s">
        <v>264</v>
      </c>
      <c r="BG6" s="461"/>
      <c r="BH6" s="431" t="s">
        <v>265</v>
      </c>
      <c r="BI6" s="461"/>
      <c r="BJ6" s="433" t="s">
        <v>301</v>
      </c>
      <c r="BK6" s="433"/>
      <c r="BL6" s="435"/>
      <c r="BM6" s="436"/>
    </row>
    <row r="7" spans="1:65" s="20" customFormat="1" ht="27" customHeight="1">
      <c r="A7" s="432"/>
      <c r="B7" s="35" t="s">
        <v>266</v>
      </c>
      <c r="C7" s="35" t="s">
        <v>267</v>
      </c>
      <c r="D7" s="35" t="s">
        <v>266</v>
      </c>
      <c r="E7" s="35" t="s">
        <v>267</v>
      </c>
      <c r="F7" s="35" t="s">
        <v>266</v>
      </c>
      <c r="G7" s="35" t="s">
        <v>267</v>
      </c>
      <c r="H7" s="35" t="s">
        <v>266</v>
      </c>
      <c r="I7" s="35" t="s">
        <v>267</v>
      </c>
      <c r="J7" s="35" t="s">
        <v>266</v>
      </c>
      <c r="K7" s="35" t="s">
        <v>267</v>
      </c>
      <c r="L7" s="35" t="s">
        <v>266</v>
      </c>
      <c r="M7" s="36" t="s">
        <v>267</v>
      </c>
      <c r="N7" s="35" t="s">
        <v>266</v>
      </c>
      <c r="O7" s="36" t="s">
        <v>267</v>
      </c>
      <c r="P7" s="35" t="s">
        <v>266</v>
      </c>
      <c r="Q7" s="35" t="s">
        <v>267</v>
      </c>
      <c r="R7" s="35" t="s">
        <v>266</v>
      </c>
      <c r="S7" s="35" t="s">
        <v>267</v>
      </c>
      <c r="T7" s="35" t="s">
        <v>266</v>
      </c>
      <c r="U7" s="35" t="s">
        <v>267</v>
      </c>
      <c r="V7" s="35" t="s">
        <v>266</v>
      </c>
      <c r="W7" s="35" t="s">
        <v>267</v>
      </c>
      <c r="X7" s="38" t="s">
        <v>266</v>
      </c>
      <c r="Y7" s="35" t="s">
        <v>267</v>
      </c>
      <c r="Z7" s="35" t="s">
        <v>266</v>
      </c>
      <c r="AA7" s="35" t="s">
        <v>267</v>
      </c>
      <c r="AB7" s="35" t="s">
        <v>266</v>
      </c>
      <c r="AC7" s="35" t="s">
        <v>267</v>
      </c>
      <c r="AD7" s="35" t="s">
        <v>266</v>
      </c>
      <c r="AE7" s="35" t="s">
        <v>267</v>
      </c>
      <c r="AF7" s="35" t="s">
        <v>266</v>
      </c>
      <c r="AG7" s="35" t="s">
        <v>267</v>
      </c>
      <c r="AH7" s="35" t="s">
        <v>266</v>
      </c>
      <c r="AI7" s="35" t="s">
        <v>267</v>
      </c>
      <c r="AJ7" s="35" t="s">
        <v>266</v>
      </c>
      <c r="AK7" s="35" t="s">
        <v>267</v>
      </c>
      <c r="AL7" s="35" t="s">
        <v>266</v>
      </c>
      <c r="AM7" s="35" t="s">
        <v>267</v>
      </c>
      <c r="AN7" s="35" t="s">
        <v>266</v>
      </c>
      <c r="AO7" s="35" t="s">
        <v>267</v>
      </c>
      <c r="AP7" s="35" t="s">
        <v>266</v>
      </c>
      <c r="AQ7" s="35" t="s">
        <v>267</v>
      </c>
      <c r="AR7" s="35" t="s">
        <v>266</v>
      </c>
      <c r="AS7" s="36" t="s">
        <v>267</v>
      </c>
      <c r="AT7" s="35" t="s">
        <v>266</v>
      </c>
      <c r="AU7" s="36" t="s">
        <v>267</v>
      </c>
      <c r="AV7" s="35" t="s">
        <v>266</v>
      </c>
      <c r="AW7" s="35" t="s">
        <v>267</v>
      </c>
      <c r="AX7" s="38" t="s">
        <v>266</v>
      </c>
      <c r="AY7" s="35" t="s">
        <v>267</v>
      </c>
      <c r="AZ7" s="35" t="s">
        <v>266</v>
      </c>
      <c r="BA7" s="35" t="s">
        <v>267</v>
      </c>
      <c r="BB7" s="35" t="s">
        <v>300</v>
      </c>
      <c r="BC7" s="35" t="s">
        <v>267</v>
      </c>
      <c r="BD7" s="35" t="s">
        <v>266</v>
      </c>
      <c r="BE7" s="35" t="s">
        <v>267</v>
      </c>
      <c r="BF7" s="35" t="s">
        <v>266</v>
      </c>
      <c r="BG7" s="35" t="s">
        <v>267</v>
      </c>
      <c r="BH7" s="35" t="s">
        <v>266</v>
      </c>
      <c r="BI7" s="35" t="s">
        <v>267</v>
      </c>
      <c r="BJ7" s="35" t="s">
        <v>266</v>
      </c>
      <c r="BK7" s="35" t="s">
        <v>267</v>
      </c>
      <c r="BL7" s="35" t="s">
        <v>266</v>
      </c>
      <c r="BM7" s="36" t="s">
        <v>267</v>
      </c>
    </row>
    <row r="8" spans="1:65" s="20" customFormat="1" ht="27" customHeight="1">
      <c r="A8" s="41" t="s">
        <v>276</v>
      </c>
      <c r="B8" s="54">
        <v>7</v>
      </c>
      <c r="C8" s="56">
        <v>0</v>
      </c>
      <c r="D8" s="56">
        <v>0</v>
      </c>
      <c r="E8" s="56">
        <v>0</v>
      </c>
      <c r="F8" s="56">
        <v>1</v>
      </c>
      <c r="G8" s="56">
        <v>0</v>
      </c>
      <c r="H8" s="56">
        <v>0</v>
      </c>
      <c r="I8" s="56">
        <v>0</v>
      </c>
      <c r="J8" s="56">
        <v>6</v>
      </c>
      <c r="K8" s="56">
        <v>0</v>
      </c>
      <c r="L8" s="56">
        <v>0</v>
      </c>
      <c r="M8" s="56">
        <v>0</v>
      </c>
      <c r="N8" s="56"/>
      <c r="O8" s="56"/>
      <c r="P8" s="48">
        <v>84</v>
      </c>
      <c r="Q8" s="48">
        <v>0</v>
      </c>
      <c r="R8" s="69">
        <v>0</v>
      </c>
      <c r="S8" s="69">
        <v>0</v>
      </c>
      <c r="T8" s="69">
        <v>0</v>
      </c>
      <c r="U8" s="69">
        <v>0</v>
      </c>
      <c r="V8" s="48">
        <v>0</v>
      </c>
      <c r="W8" s="48">
        <v>0</v>
      </c>
      <c r="X8" s="48">
        <v>0</v>
      </c>
      <c r="Y8" s="48">
        <v>0</v>
      </c>
      <c r="Z8" s="48">
        <v>9</v>
      </c>
      <c r="AA8" s="48">
        <v>0</v>
      </c>
      <c r="AB8" s="48">
        <v>0</v>
      </c>
      <c r="AC8" s="48">
        <v>0</v>
      </c>
      <c r="AD8" s="69">
        <v>0</v>
      </c>
      <c r="AE8" s="69">
        <v>0</v>
      </c>
      <c r="AF8" s="69" t="s">
        <v>133</v>
      </c>
      <c r="AG8" s="69" t="s">
        <v>133</v>
      </c>
      <c r="AH8" s="48">
        <v>0</v>
      </c>
      <c r="AI8" s="48">
        <v>0</v>
      </c>
      <c r="AJ8" s="69">
        <v>75</v>
      </c>
      <c r="AK8" s="69">
        <v>0</v>
      </c>
      <c r="AL8" s="48">
        <v>351</v>
      </c>
      <c r="AM8" s="48">
        <v>1</v>
      </c>
      <c r="AN8" s="48">
        <v>1</v>
      </c>
      <c r="AO8" s="48">
        <v>0</v>
      </c>
      <c r="AP8" s="69">
        <v>1</v>
      </c>
      <c r="AQ8" s="69">
        <v>0</v>
      </c>
      <c r="AR8" s="48">
        <v>0</v>
      </c>
      <c r="AS8" s="48">
        <v>0</v>
      </c>
      <c r="AT8" s="69">
        <v>0</v>
      </c>
      <c r="AU8" s="69">
        <v>0</v>
      </c>
      <c r="AV8" s="69">
        <v>0</v>
      </c>
      <c r="AW8" s="69">
        <v>0</v>
      </c>
      <c r="AX8" s="48">
        <v>0</v>
      </c>
      <c r="AY8" s="48">
        <v>0</v>
      </c>
      <c r="AZ8" s="48">
        <v>0</v>
      </c>
      <c r="BA8" s="48">
        <v>0</v>
      </c>
      <c r="BB8" s="69">
        <v>336</v>
      </c>
      <c r="BC8" s="69">
        <v>1</v>
      </c>
      <c r="BD8" s="48">
        <v>0</v>
      </c>
      <c r="BE8" s="48">
        <v>0</v>
      </c>
      <c r="BF8" s="69">
        <v>13</v>
      </c>
      <c r="BG8" s="69">
        <v>0</v>
      </c>
      <c r="BH8" s="69">
        <v>0</v>
      </c>
      <c r="BI8" s="69">
        <v>0</v>
      </c>
      <c r="BJ8" s="48">
        <v>0</v>
      </c>
      <c r="BK8" s="48">
        <v>0</v>
      </c>
      <c r="BL8" s="48">
        <v>0</v>
      </c>
      <c r="BM8" s="48">
        <v>0</v>
      </c>
    </row>
    <row r="9" spans="1:65" s="20" customFormat="1" ht="27" customHeight="1">
      <c r="A9" s="41" t="s">
        <v>277</v>
      </c>
      <c r="B9" s="141">
        <v>1</v>
      </c>
      <c r="C9" s="56">
        <v>0</v>
      </c>
      <c r="D9" s="56">
        <v>0</v>
      </c>
      <c r="E9" s="56">
        <v>0</v>
      </c>
      <c r="F9" s="56">
        <v>1</v>
      </c>
      <c r="G9" s="56">
        <v>0</v>
      </c>
      <c r="H9" s="56">
        <v>0</v>
      </c>
      <c r="I9" s="56">
        <v>0</v>
      </c>
      <c r="J9" s="56">
        <v>0</v>
      </c>
      <c r="K9" s="56">
        <v>0</v>
      </c>
      <c r="L9" s="56">
        <v>0</v>
      </c>
      <c r="M9" s="56">
        <v>0</v>
      </c>
      <c r="N9" s="56"/>
      <c r="O9" s="56"/>
      <c r="P9" s="54">
        <v>197</v>
      </c>
      <c r="Q9" s="54">
        <v>0</v>
      </c>
      <c r="R9" s="54">
        <v>0</v>
      </c>
      <c r="S9" s="54">
        <v>0</v>
      </c>
      <c r="T9" s="54">
        <v>0</v>
      </c>
      <c r="U9" s="54">
        <v>0</v>
      </c>
      <c r="V9" s="54">
        <v>0</v>
      </c>
      <c r="W9" s="54">
        <v>0</v>
      </c>
      <c r="X9" s="54">
        <v>0</v>
      </c>
      <c r="Y9" s="54">
        <v>0</v>
      </c>
      <c r="Z9" s="54">
        <v>106</v>
      </c>
      <c r="AA9" s="54">
        <v>0</v>
      </c>
      <c r="AB9" s="54">
        <v>0</v>
      </c>
      <c r="AC9" s="54">
        <v>0</v>
      </c>
      <c r="AD9" s="54">
        <v>0</v>
      </c>
      <c r="AE9" s="54">
        <v>0</v>
      </c>
      <c r="AF9" s="69" t="s">
        <v>133</v>
      </c>
      <c r="AG9" s="69" t="s">
        <v>133</v>
      </c>
      <c r="AH9" s="54">
        <v>0</v>
      </c>
      <c r="AI9" s="54">
        <v>0</v>
      </c>
      <c r="AJ9" s="54">
        <v>91</v>
      </c>
      <c r="AK9" s="54">
        <v>0</v>
      </c>
      <c r="AL9" s="54">
        <v>907</v>
      </c>
      <c r="AM9" s="54">
        <v>2</v>
      </c>
      <c r="AN9" s="54">
        <v>0</v>
      </c>
      <c r="AO9" s="54">
        <v>0</v>
      </c>
      <c r="AP9" s="54">
        <v>0</v>
      </c>
      <c r="AQ9" s="54">
        <v>2</v>
      </c>
      <c r="AR9" s="54">
        <v>0</v>
      </c>
      <c r="AS9" s="54">
        <v>0</v>
      </c>
      <c r="AT9" s="54">
        <v>0</v>
      </c>
      <c r="AU9" s="54">
        <v>0</v>
      </c>
      <c r="AV9" s="54">
        <v>0</v>
      </c>
      <c r="AW9" s="54">
        <v>0</v>
      </c>
      <c r="AX9" s="54">
        <v>0</v>
      </c>
      <c r="AY9" s="54">
        <v>0</v>
      </c>
      <c r="AZ9" s="54">
        <v>0</v>
      </c>
      <c r="BA9" s="54">
        <v>0</v>
      </c>
      <c r="BB9" s="54">
        <v>897</v>
      </c>
      <c r="BC9" s="54">
        <v>0</v>
      </c>
      <c r="BD9" s="54">
        <v>0</v>
      </c>
      <c r="BE9" s="54">
        <v>0</v>
      </c>
      <c r="BF9" s="54">
        <v>10</v>
      </c>
      <c r="BG9" s="54">
        <v>0</v>
      </c>
      <c r="BH9" s="54">
        <v>0</v>
      </c>
      <c r="BI9" s="54">
        <v>0</v>
      </c>
      <c r="BJ9" s="54">
        <v>0</v>
      </c>
      <c r="BK9" s="54">
        <v>0</v>
      </c>
      <c r="BL9" s="54">
        <v>1</v>
      </c>
      <c r="BM9" s="54">
        <v>0</v>
      </c>
    </row>
    <row r="10" spans="1:65" s="20" customFormat="1" ht="27" customHeight="1">
      <c r="A10" s="41" t="s">
        <v>340</v>
      </c>
      <c r="B10" s="54">
        <v>3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2</v>
      </c>
      <c r="K10" s="56">
        <v>0</v>
      </c>
      <c r="L10" s="56">
        <v>1</v>
      </c>
      <c r="M10" s="56">
        <v>0</v>
      </c>
      <c r="N10" s="56"/>
      <c r="O10" s="56"/>
      <c r="P10" s="54">
        <v>108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54">
        <v>31</v>
      </c>
      <c r="AA10" s="54">
        <v>0</v>
      </c>
      <c r="AB10" s="54">
        <v>1</v>
      </c>
      <c r="AC10" s="54">
        <v>0</v>
      </c>
      <c r="AD10" s="54">
        <v>0</v>
      </c>
      <c r="AE10" s="54">
        <v>0</v>
      </c>
      <c r="AF10" s="54">
        <v>0</v>
      </c>
      <c r="AG10" s="54">
        <v>0</v>
      </c>
      <c r="AH10" s="54">
        <v>0</v>
      </c>
      <c r="AI10" s="54">
        <v>0</v>
      </c>
      <c r="AJ10" s="54">
        <v>76</v>
      </c>
      <c r="AK10" s="69">
        <v>0</v>
      </c>
      <c r="AL10" s="54">
        <v>988</v>
      </c>
      <c r="AM10" s="54">
        <v>3</v>
      </c>
      <c r="AN10" s="54">
        <v>0</v>
      </c>
      <c r="AO10" s="54">
        <v>0</v>
      </c>
      <c r="AP10" s="54">
        <v>0</v>
      </c>
      <c r="AQ10" s="54">
        <v>2</v>
      </c>
      <c r="AR10" s="54">
        <v>0</v>
      </c>
      <c r="AS10" s="54">
        <v>0</v>
      </c>
      <c r="AT10" s="54">
        <v>0</v>
      </c>
      <c r="AU10" s="54">
        <v>0</v>
      </c>
      <c r="AV10" s="54">
        <v>0</v>
      </c>
      <c r="AW10" s="54">
        <v>0</v>
      </c>
      <c r="AX10" s="54">
        <v>0</v>
      </c>
      <c r="AY10" s="54">
        <v>0</v>
      </c>
      <c r="AZ10" s="54">
        <v>0</v>
      </c>
      <c r="BA10" s="54">
        <v>0</v>
      </c>
      <c r="BB10" s="54">
        <v>981</v>
      </c>
      <c r="BC10" s="54">
        <v>1</v>
      </c>
      <c r="BD10" s="54">
        <v>0</v>
      </c>
      <c r="BE10" s="54">
        <v>0</v>
      </c>
      <c r="BF10" s="54">
        <v>7</v>
      </c>
      <c r="BG10" s="54">
        <v>0</v>
      </c>
      <c r="BH10" s="54">
        <v>0</v>
      </c>
      <c r="BI10" s="54">
        <v>0</v>
      </c>
      <c r="BJ10" s="54">
        <v>0</v>
      </c>
      <c r="BK10" s="54">
        <v>0</v>
      </c>
      <c r="BL10" s="54">
        <v>1</v>
      </c>
      <c r="BM10" s="54">
        <v>0</v>
      </c>
    </row>
    <row r="11" spans="1:65" s="19" customFormat="1" ht="27" customHeight="1">
      <c r="A11" s="41" t="s">
        <v>511</v>
      </c>
      <c r="B11" s="54">
        <v>1</v>
      </c>
      <c r="C11" s="56">
        <v>0</v>
      </c>
      <c r="D11" s="56">
        <v>0</v>
      </c>
      <c r="E11" s="56">
        <v>0</v>
      </c>
      <c r="F11" s="54">
        <v>1</v>
      </c>
      <c r="G11" s="56">
        <v>0</v>
      </c>
      <c r="H11" s="56">
        <v>0</v>
      </c>
      <c r="I11" s="56">
        <v>0</v>
      </c>
      <c r="J11" s="54">
        <v>0</v>
      </c>
      <c r="K11" s="54">
        <v>0</v>
      </c>
      <c r="L11" s="54">
        <v>0</v>
      </c>
      <c r="M11" s="54">
        <v>0</v>
      </c>
      <c r="N11" s="54"/>
      <c r="O11" s="54"/>
      <c r="P11" s="54">
        <v>275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  <c r="W11" s="54">
        <v>0</v>
      </c>
      <c r="X11" s="54">
        <v>0</v>
      </c>
      <c r="Y11" s="54">
        <v>0</v>
      </c>
      <c r="Z11" s="54">
        <v>21</v>
      </c>
      <c r="AA11" s="54">
        <v>0</v>
      </c>
      <c r="AB11" s="54">
        <v>0</v>
      </c>
      <c r="AC11" s="54">
        <v>0</v>
      </c>
      <c r="AD11" s="54">
        <v>0</v>
      </c>
      <c r="AE11" s="54">
        <v>0</v>
      </c>
      <c r="AF11" s="54">
        <v>0</v>
      </c>
      <c r="AG11" s="54">
        <v>0</v>
      </c>
      <c r="AH11" s="54">
        <v>0</v>
      </c>
      <c r="AI11" s="54">
        <v>0</v>
      </c>
      <c r="AJ11" s="54">
        <v>254</v>
      </c>
      <c r="AK11" s="54">
        <v>0</v>
      </c>
      <c r="AL11" s="54">
        <v>995</v>
      </c>
      <c r="AM11" s="54">
        <v>0</v>
      </c>
      <c r="AN11" s="54">
        <v>1</v>
      </c>
      <c r="AO11" s="54">
        <v>0</v>
      </c>
      <c r="AP11" s="54">
        <v>0</v>
      </c>
      <c r="AQ11" s="54">
        <v>0</v>
      </c>
      <c r="AR11" s="54">
        <v>1</v>
      </c>
      <c r="AS11" s="54">
        <v>0</v>
      </c>
      <c r="AT11" s="54">
        <v>0</v>
      </c>
      <c r="AU11" s="54">
        <v>0</v>
      </c>
      <c r="AV11" s="54">
        <v>0</v>
      </c>
      <c r="AW11" s="54">
        <v>0</v>
      </c>
      <c r="AX11" s="54">
        <v>0</v>
      </c>
      <c r="AY11" s="54">
        <v>0</v>
      </c>
      <c r="AZ11" s="54">
        <v>0</v>
      </c>
      <c r="BA11" s="54">
        <v>0</v>
      </c>
      <c r="BB11" s="54">
        <v>983</v>
      </c>
      <c r="BC11" s="54">
        <v>0</v>
      </c>
      <c r="BD11" s="54">
        <v>0</v>
      </c>
      <c r="BE11" s="54">
        <v>0</v>
      </c>
      <c r="BF11" s="54">
        <v>10</v>
      </c>
      <c r="BG11" s="54">
        <v>0</v>
      </c>
      <c r="BH11" s="54">
        <v>0</v>
      </c>
      <c r="BI11" s="54">
        <v>0</v>
      </c>
      <c r="BJ11" s="54">
        <v>0</v>
      </c>
      <c r="BK11" s="54">
        <v>0</v>
      </c>
      <c r="BL11" s="54">
        <v>0</v>
      </c>
      <c r="BM11" s="54">
        <v>0</v>
      </c>
    </row>
    <row r="12" spans="1:65" s="19" customFormat="1" ht="27" customHeight="1">
      <c r="A12" s="41" t="s">
        <v>539</v>
      </c>
      <c r="B12" s="54">
        <v>0</v>
      </c>
      <c r="C12" s="56">
        <v>0</v>
      </c>
      <c r="D12" s="56">
        <v>0</v>
      </c>
      <c r="E12" s="56">
        <v>0</v>
      </c>
      <c r="F12" s="54">
        <v>0</v>
      </c>
      <c r="G12" s="56">
        <v>0</v>
      </c>
      <c r="H12" s="56">
        <v>0</v>
      </c>
      <c r="I12" s="56">
        <v>0</v>
      </c>
      <c r="J12" s="54">
        <v>0</v>
      </c>
      <c r="K12" s="54">
        <v>0</v>
      </c>
      <c r="L12" s="54">
        <v>0</v>
      </c>
      <c r="M12" s="54">
        <v>0</v>
      </c>
      <c r="N12" s="54"/>
      <c r="O12" s="54"/>
      <c r="P12" s="54">
        <v>192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  <c r="W12" s="54">
        <v>0</v>
      </c>
      <c r="X12" s="54">
        <v>0</v>
      </c>
      <c r="Y12" s="54">
        <v>0</v>
      </c>
      <c r="Z12" s="54">
        <v>13</v>
      </c>
      <c r="AA12" s="54">
        <v>0</v>
      </c>
      <c r="AB12" s="54">
        <v>0</v>
      </c>
      <c r="AC12" s="54">
        <v>0</v>
      </c>
      <c r="AD12" s="54">
        <v>0</v>
      </c>
      <c r="AE12" s="54">
        <v>0</v>
      </c>
      <c r="AF12" s="54">
        <v>0</v>
      </c>
      <c r="AG12" s="54">
        <v>0</v>
      </c>
      <c r="AH12" s="54">
        <v>0</v>
      </c>
      <c r="AI12" s="54">
        <v>0</v>
      </c>
      <c r="AJ12" s="54">
        <v>179</v>
      </c>
      <c r="AK12" s="54">
        <v>0</v>
      </c>
      <c r="AL12" s="54">
        <v>817</v>
      </c>
      <c r="AM12" s="54">
        <v>0</v>
      </c>
      <c r="AN12" s="54">
        <v>0</v>
      </c>
      <c r="AO12" s="54">
        <v>0</v>
      </c>
      <c r="AP12" s="54">
        <v>0</v>
      </c>
      <c r="AQ12" s="54">
        <v>0</v>
      </c>
      <c r="AR12" s="54">
        <v>0</v>
      </c>
      <c r="AS12" s="54">
        <v>0</v>
      </c>
      <c r="AT12" s="54">
        <v>0</v>
      </c>
      <c r="AU12" s="54">
        <v>0</v>
      </c>
      <c r="AV12" s="54">
        <v>0</v>
      </c>
      <c r="AW12" s="54">
        <v>0</v>
      </c>
      <c r="AX12" s="54">
        <v>0</v>
      </c>
      <c r="AY12" s="54">
        <v>0</v>
      </c>
      <c r="AZ12" s="54">
        <v>0</v>
      </c>
      <c r="BA12" s="54">
        <v>0</v>
      </c>
      <c r="BB12" s="305">
        <v>812</v>
      </c>
      <c r="BC12" s="293">
        <v>4</v>
      </c>
      <c r="BD12" s="54">
        <v>0</v>
      </c>
      <c r="BE12" s="54">
        <v>0</v>
      </c>
      <c r="BF12" s="54">
        <v>5</v>
      </c>
      <c r="BG12" s="54">
        <v>0</v>
      </c>
      <c r="BH12" s="54">
        <v>0</v>
      </c>
      <c r="BI12" s="54">
        <v>0</v>
      </c>
      <c r="BJ12" s="54">
        <v>0</v>
      </c>
      <c r="BK12" s="54">
        <v>0</v>
      </c>
      <c r="BL12" s="54">
        <v>1</v>
      </c>
      <c r="BM12" s="54">
        <v>0</v>
      </c>
    </row>
    <row r="13" spans="1:65" s="19" customFormat="1" ht="27" customHeight="1">
      <c r="A13" s="333" t="s">
        <v>561</v>
      </c>
      <c r="B13" s="356">
        <v>4</v>
      </c>
      <c r="C13" s="356">
        <v>0</v>
      </c>
      <c r="D13" s="357">
        <v>0</v>
      </c>
      <c r="E13" s="357">
        <v>0</v>
      </c>
      <c r="F13" s="356">
        <v>0</v>
      </c>
      <c r="G13" s="357">
        <v>0</v>
      </c>
      <c r="H13" s="357">
        <v>0</v>
      </c>
      <c r="I13" s="357">
        <v>0</v>
      </c>
      <c r="J13" s="356">
        <v>0</v>
      </c>
      <c r="K13" s="356">
        <v>0</v>
      </c>
      <c r="L13" s="356">
        <v>0</v>
      </c>
      <c r="M13" s="356">
        <v>0</v>
      </c>
      <c r="N13" s="356">
        <v>4</v>
      </c>
      <c r="O13" s="356">
        <v>0</v>
      </c>
      <c r="P13" s="356">
        <f>SUM(R13,T13,V13,X13,Z13,AB13,AD13,AF13,AH13,AJ13)</f>
        <v>167</v>
      </c>
      <c r="Q13" s="356">
        <f>SUM(S13,U13,W13,Y13,AA13,AC13,AE13,AG13,AI13,AK13)</f>
        <v>0</v>
      </c>
      <c r="R13" s="356">
        <v>0</v>
      </c>
      <c r="S13" s="356">
        <v>0</v>
      </c>
      <c r="T13" s="356">
        <v>0</v>
      </c>
      <c r="U13" s="356">
        <v>0</v>
      </c>
      <c r="V13" s="356">
        <v>0</v>
      </c>
      <c r="W13" s="356">
        <v>0</v>
      </c>
      <c r="X13" s="356">
        <v>0</v>
      </c>
      <c r="Y13" s="356">
        <v>0</v>
      </c>
      <c r="Z13" s="356">
        <v>15</v>
      </c>
      <c r="AA13" s="356">
        <v>0</v>
      </c>
      <c r="AB13" s="356">
        <v>0</v>
      </c>
      <c r="AC13" s="356">
        <v>0</v>
      </c>
      <c r="AD13" s="356">
        <v>0</v>
      </c>
      <c r="AE13" s="356">
        <v>0</v>
      </c>
      <c r="AF13" s="356">
        <v>1</v>
      </c>
      <c r="AG13" s="356">
        <v>0</v>
      </c>
      <c r="AH13" s="356">
        <v>0</v>
      </c>
      <c r="AI13" s="356">
        <v>0</v>
      </c>
      <c r="AJ13" s="356">
        <v>151</v>
      </c>
      <c r="AK13" s="356">
        <v>0</v>
      </c>
      <c r="AL13" s="356">
        <f>SUM(AN13,AP13,AR13,AT13,AV13,AX13,AZ13,BB13,BD13,BF13,BH13,BJ13)</f>
        <v>208</v>
      </c>
      <c r="AM13" s="356">
        <f>SUM(AO13,AQ13,AS13,AU13,AW13,AY13,BA13,BC13,BE13,BG13,BI13,BK13)</f>
        <v>0</v>
      </c>
      <c r="AN13" s="356">
        <v>0</v>
      </c>
      <c r="AO13" s="356">
        <v>0</v>
      </c>
      <c r="AP13" s="356">
        <v>0</v>
      </c>
      <c r="AQ13" s="356">
        <v>0</v>
      </c>
      <c r="AR13" s="356">
        <v>0</v>
      </c>
      <c r="AS13" s="356">
        <v>0</v>
      </c>
      <c r="AT13" s="356">
        <v>0</v>
      </c>
      <c r="AU13" s="356">
        <v>0</v>
      </c>
      <c r="AV13" s="356">
        <v>0</v>
      </c>
      <c r="AW13" s="356">
        <v>0</v>
      </c>
      <c r="AX13" s="356">
        <v>0</v>
      </c>
      <c r="AY13" s="356">
        <v>0</v>
      </c>
      <c r="AZ13" s="356">
        <v>0</v>
      </c>
      <c r="BA13" s="356">
        <v>0</v>
      </c>
      <c r="BB13" s="373">
        <v>200</v>
      </c>
      <c r="BC13" s="353">
        <v>0</v>
      </c>
      <c r="BD13" s="356">
        <v>0</v>
      </c>
      <c r="BE13" s="356">
        <v>0</v>
      </c>
      <c r="BF13" s="356">
        <v>8</v>
      </c>
      <c r="BG13" s="356">
        <v>0</v>
      </c>
      <c r="BH13" s="356">
        <v>0</v>
      </c>
      <c r="BI13" s="356">
        <v>0</v>
      </c>
      <c r="BJ13" s="356">
        <v>0</v>
      </c>
      <c r="BK13" s="356">
        <v>0</v>
      </c>
      <c r="BL13" s="356">
        <v>0</v>
      </c>
      <c r="BM13" s="356">
        <v>0</v>
      </c>
    </row>
    <row r="14" spans="1:15" s="2" customFormat="1" ht="21.75" customHeight="1">
      <c r="A14" s="43" t="s">
        <v>563</v>
      </c>
      <c r="B14" s="27"/>
      <c r="C14" s="27"/>
      <c r="D14" s="27"/>
      <c r="E14" s="27"/>
      <c r="F14" s="27"/>
      <c r="G14" s="27"/>
      <c r="H14" s="27"/>
      <c r="I14" s="30"/>
      <c r="J14" s="30"/>
      <c r="K14" s="30"/>
      <c r="L14" s="30"/>
      <c r="M14" s="30"/>
      <c r="N14" s="30"/>
      <c r="O14" s="30"/>
    </row>
    <row r="15" spans="1:15" s="2" customFormat="1" ht="21.75" customHeight="1">
      <c r="A15" s="434" t="s">
        <v>564</v>
      </c>
      <c r="B15" s="434"/>
      <c r="C15" s="434"/>
      <c r="D15" s="434"/>
      <c r="E15" s="434"/>
      <c r="F15" s="25"/>
      <c r="G15" s="25"/>
      <c r="H15" s="27"/>
      <c r="I15" s="30"/>
      <c r="J15" s="30"/>
      <c r="K15" s="30"/>
      <c r="L15" s="30"/>
      <c r="M15" s="30"/>
      <c r="N15" s="30"/>
      <c r="O15" s="30"/>
    </row>
    <row r="16" spans="1:15" s="2" customFormat="1" ht="21.75" customHeight="1">
      <c r="A16" s="434" t="s">
        <v>565</v>
      </c>
      <c r="B16" s="434"/>
      <c r="C16" s="434"/>
      <c r="D16" s="434"/>
      <c r="E16" s="434"/>
      <c r="F16" s="434"/>
      <c r="G16" s="434"/>
      <c r="H16" s="434"/>
      <c r="I16" s="30"/>
      <c r="J16" s="30"/>
      <c r="K16" s="30"/>
      <c r="L16" s="30"/>
      <c r="M16" s="30"/>
      <c r="N16" s="30"/>
      <c r="O16" s="30"/>
    </row>
    <row r="17" spans="1:15" s="2" customFormat="1" ht="21.75" customHeight="1">
      <c r="A17" s="434" t="s">
        <v>566</v>
      </c>
      <c r="B17" s="434"/>
      <c r="C17" s="434"/>
      <c r="D17" s="434"/>
      <c r="E17" s="434"/>
      <c r="F17" s="434"/>
      <c r="G17" s="434"/>
      <c r="H17" s="434"/>
      <c r="I17" s="30"/>
      <c r="J17" s="30"/>
      <c r="K17" s="30"/>
      <c r="L17" s="30"/>
      <c r="M17" s="30"/>
      <c r="N17" s="30"/>
      <c r="O17" s="30"/>
    </row>
    <row r="18" spans="1:8" s="15" customFormat="1" ht="13.5">
      <c r="A18" s="326"/>
      <c r="B18" s="326"/>
      <c r="C18" s="326"/>
      <c r="D18" s="326"/>
      <c r="E18" s="326"/>
      <c r="F18" s="326"/>
      <c r="G18" s="326"/>
      <c r="H18" s="326"/>
    </row>
    <row r="19" spans="1:65" ht="13.5">
      <c r="A19" s="133"/>
      <c r="B19" s="54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4"/>
      <c r="Q19" s="54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56"/>
      <c r="AG19" s="56"/>
      <c r="AH19" s="48"/>
      <c r="AI19" s="48"/>
      <c r="AJ19" s="48"/>
      <c r="AK19" s="48"/>
      <c r="AL19" s="54"/>
      <c r="AM19" s="54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</row>
    <row r="20" spans="2:65" ht="13.5">
      <c r="B20" s="54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4"/>
      <c r="Q20" s="54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56"/>
      <c r="AG20" s="56"/>
      <c r="AH20" s="48"/>
      <c r="AI20" s="48"/>
      <c r="AJ20" s="48"/>
      <c r="AK20" s="48"/>
      <c r="AL20" s="54"/>
      <c r="AM20" s="54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</row>
  </sheetData>
  <sheetProtection/>
  <mergeCells count="42">
    <mergeCell ref="BB6:BC6"/>
    <mergeCell ref="BD6:BE6"/>
    <mergeCell ref="AT6:AU6"/>
    <mergeCell ref="AV6:AW6"/>
    <mergeCell ref="AL6:AM6"/>
    <mergeCell ref="AN6:AO6"/>
    <mergeCell ref="P6:Q6"/>
    <mergeCell ref="Z6:AA6"/>
    <mergeCell ref="A16:H16"/>
    <mergeCell ref="A17:H17"/>
    <mergeCell ref="AX6:AY6"/>
    <mergeCell ref="AZ6:BA6"/>
    <mergeCell ref="B5:O5"/>
    <mergeCell ref="N6:O6"/>
    <mergeCell ref="BJ6:BK6"/>
    <mergeCell ref="A15:E15"/>
    <mergeCell ref="AD6:AE6"/>
    <mergeCell ref="AF6:AG6"/>
    <mergeCell ref="AH6:AI6"/>
    <mergeCell ref="AJ6:AK6"/>
    <mergeCell ref="BF6:BG6"/>
    <mergeCell ref="BH6:BI6"/>
    <mergeCell ref="X6:Y6"/>
    <mergeCell ref="AB6:AC6"/>
    <mergeCell ref="AX5:BK5"/>
    <mergeCell ref="BL5:BM6"/>
    <mergeCell ref="B6:C6"/>
    <mergeCell ref="D6:E6"/>
    <mergeCell ref="F6:G6"/>
    <mergeCell ref="H6:I6"/>
    <mergeCell ref="J6:K6"/>
    <mergeCell ref="L6:M6"/>
    <mergeCell ref="AP6:AQ6"/>
    <mergeCell ref="AR6:AS6"/>
    <mergeCell ref="A2:L2"/>
    <mergeCell ref="A5:A7"/>
    <mergeCell ref="P5:W5"/>
    <mergeCell ref="X5:AK5"/>
    <mergeCell ref="AL5:AS5"/>
    <mergeCell ref="R6:S6"/>
    <mergeCell ref="T6:U6"/>
    <mergeCell ref="V6:W6"/>
  </mergeCells>
  <printOptions/>
  <pageMargins left="0.38" right="0.32" top="0.61" bottom="0.59" header="0.5" footer="0.5"/>
  <pageSetup horizontalDpi="600" verticalDpi="600" orientation="landscape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16"/>
  <sheetViews>
    <sheetView zoomScalePageLayoutView="0" workbookViewId="0" topLeftCell="A1">
      <selection activeCell="A2" sqref="A2:F2"/>
    </sheetView>
  </sheetViews>
  <sheetFormatPr defaultColWidth="8.88671875" defaultRowHeight="13.5"/>
  <cols>
    <col min="1" max="1" width="9.88671875" style="14" customWidth="1"/>
    <col min="2" max="2" width="7.3359375" style="14" customWidth="1"/>
    <col min="3" max="3" width="7.5546875" style="14" customWidth="1"/>
    <col min="4" max="4" width="7.10546875" style="14" customWidth="1"/>
    <col min="5" max="5" width="8.21484375" style="14" customWidth="1"/>
    <col min="6" max="6" width="8.3359375" style="14" customWidth="1"/>
    <col min="7" max="7" width="6.77734375" style="14" customWidth="1"/>
    <col min="8" max="8" width="7.77734375" style="14" customWidth="1"/>
    <col min="9" max="9" width="6.99609375" style="14" customWidth="1"/>
    <col min="10" max="10" width="7.5546875" style="14" customWidth="1"/>
    <col min="11" max="11" width="7.21484375" style="14" customWidth="1"/>
    <col min="12" max="12" width="6.88671875" style="14" customWidth="1"/>
    <col min="13" max="13" width="12.5546875" style="14" customWidth="1"/>
    <col min="14" max="16384" width="8.88671875" style="14" customWidth="1"/>
  </cols>
  <sheetData>
    <row r="1" ht="16.5" customHeight="1"/>
    <row r="2" spans="1:6" s="16" customFormat="1" ht="19.5" customHeight="1">
      <c r="A2" s="426" t="s">
        <v>650</v>
      </c>
      <c r="B2" s="426"/>
      <c r="C2" s="426"/>
      <c r="D2" s="426"/>
      <c r="E2" s="426"/>
      <c r="F2" s="426"/>
    </row>
    <row r="3" s="16" customFormat="1" ht="19.5" customHeight="1">
      <c r="C3" s="32"/>
    </row>
    <row r="4" s="16" customFormat="1" ht="20.25" customHeight="1">
      <c r="A4" s="20" t="s">
        <v>672</v>
      </c>
    </row>
    <row r="5" spans="1:13" s="20" customFormat="1" ht="22.5" customHeight="1">
      <c r="A5" s="432" t="s">
        <v>165</v>
      </c>
      <c r="B5" s="472" t="s">
        <v>91</v>
      </c>
      <c r="C5" s="433"/>
      <c r="D5" s="433"/>
      <c r="E5" s="433" t="s">
        <v>92</v>
      </c>
      <c r="F5" s="433" t="s">
        <v>93</v>
      </c>
      <c r="G5" s="433" t="s">
        <v>94</v>
      </c>
      <c r="H5" s="433"/>
      <c r="I5" s="433"/>
      <c r="J5" s="433"/>
      <c r="K5" s="433"/>
      <c r="L5" s="433" t="s">
        <v>95</v>
      </c>
      <c r="M5" s="433"/>
    </row>
    <row r="6" spans="1:13" s="20" customFormat="1" ht="22.5" customHeight="1">
      <c r="A6" s="432"/>
      <c r="B6" s="117"/>
      <c r="C6" s="433" t="s">
        <v>96</v>
      </c>
      <c r="D6" s="433" t="s">
        <v>70</v>
      </c>
      <c r="E6" s="433"/>
      <c r="F6" s="433"/>
      <c r="G6" s="472" t="s">
        <v>97</v>
      </c>
      <c r="H6" s="433"/>
      <c r="I6" s="472" t="s">
        <v>279</v>
      </c>
      <c r="J6" s="433"/>
      <c r="K6" s="435" t="s">
        <v>280</v>
      </c>
      <c r="L6" s="433" t="s">
        <v>98</v>
      </c>
      <c r="M6" s="470" t="s">
        <v>282</v>
      </c>
    </row>
    <row r="7" spans="1:13" s="20" customFormat="1" ht="24" customHeight="1">
      <c r="A7" s="432"/>
      <c r="B7" s="118"/>
      <c r="C7" s="433"/>
      <c r="D7" s="433"/>
      <c r="E7" s="433"/>
      <c r="F7" s="433"/>
      <c r="G7" s="118"/>
      <c r="H7" s="35" t="s">
        <v>99</v>
      </c>
      <c r="I7" s="118"/>
      <c r="J7" s="35" t="s">
        <v>99</v>
      </c>
      <c r="K7" s="433"/>
      <c r="L7" s="433"/>
      <c r="M7" s="471"/>
    </row>
    <row r="8" spans="1:13" s="20" customFormat="1" ht="27.75" customHeight="1">
      <c r="A8" s="41" t="s">
        <v>276</v>
      </c>
      <c r="B8" s="119">
        <v>100</v>
      </c>
      <c r="C8" s="119">
        <v>54</v>
      </c>
      <c r="D8" s="119">
        <v>46</v>
      </c>
      <c r="E8" s="119">
        <v>1</v>
      </c>
      <c r="F8" s="119">
        <v>0</v>
      </c>
      <c r="G8" s="45">
        <v>100</v>
      </c>
      <c r="H8" s="46">
        <v>0</v>
      </c>
      <c r="I8" s="121">
        <v>0</v>
      </c>
      <c r="J8" s="122">
        <v>0</v>
      </c>
      <c r="K8" s="45">
        <v>0</v>
      </c>
      <c r="L8" s="45">
        <v>31</v>
      </c>
      <c r="M8" s="45">
        <v>69</v>
      </c>
    </row>
    <row r="9" spans="1:14" s="20" customFormat="1" ht="27.75" customHeight="1">
      <c r="A9" s="41" t="s">
        <v>277</v>
      </c>
      <c r="B9" s="47">
        <v>95</v>
      </c>
      <c r="C9" s="47">
        <v>51</v>
      </c>
      <c r="D9" s="47">
        <v>44</v>
      </c>
      <c r="E9" s="47">
        <v>0</v>
      </c>
      <c r="F9" s="47">
        <v>2</v>
      </c>
      <c r="G9" s="47">
        <v>95</v>
      </c>
      <c r="H9" s="46">
        <v>0</v>
      </c>
      <c r="I9" s="120">
        <v>0</v>
      </c>
      <c r="J9" s="120">
        <v>0</v>
      </c>
      <c r="K9" s="120">
        <v>0</v>
      </c>
      <c r="L9" s="120">
        <v>29</v>
      </c>
      <c r="M9" s="120">
        <v>66</v>
      </c>
      <c r="N9" s="48"/>
    </row>
    <row r="10" spans="1:14" s="19" customFormat="1" ht="27.75" customHeight="1">
      <c r="A10" s="41" t="s">
        <v>341</v>
      </c>
      <c r="B10" s="47">
        <v>89</v>
      </c>
      <c r="C10" s="47">
        <v>48</v>
      </c>
      <c r="D10" s="47">
        <v>41</v>
      </c>
      <c r="E10" s="47">
        <v>0</v>
      </c>
      <c r="F10" s="47">
        <v>2</v>
      </c>
      <c r="G10" s="47">
        <v>89</v>
      </c>
      <c r="H10" s="46">
        <v>0</v>
      </c>
      <c r="I10" s="120">
        <v>0</v>
      </c>
      <c r="J10" s="120">
        <v>0</v>
      </c>
      <c r="K10" s="120">
        <v>0</v>
      </c>
      <c r="L10" s="120">
        <v>27</v>
      </c>
      <c r="M10" s="120">
        <v>62</v>
      </c>
      <c r="N10" s="54"/>
    </row>
    <row r="11" spans="1:14" s="19" customFormat="1" ht="27.75" customHeight="1">
      <c r="A11" s="41" t="s">
        <v>511</v>
      </c>
      <c r="B11" s="47">
        <v>88</v>
      </c>
      <c r="C11" s="47">
        <v>47</v>
      </c>
      <c r="D11" s="47">
        <v>41</v>
      </c>
      <c r="E11" s="119">
        <v>0</v>
      </c>
      <c r="F11" s="119">
        <v>0</v>
      </c>
      <c r="G11" s="47">
        <v>88</v>
      </c>
      <c r="H11" s="46">
        <v>0</v>
      </c>
      <c r="I11" s="120">
        <v>0</v>
      </c>
      <c r="J11" s="120">
        <v>0</v>
      </c>
      <c r="K11" s="120">
        <v>0</v>
      </c>
      <c r="L11" s="120">
        <v>26</v>
      </c>
      <c r="M11" s="120">
        <v>62</v>
      </c>
      <c r="N11" s="54"/>
    </row>
    <row r="12" spans="1:14" s="19" customFormat="1" ht="27.75" customHeight="1">
      <c r="A12" s="41" t="s">
        <v>542</v>
      </c>
      <c r="B12" s="47">
        <v>87</v>
      </c>
      <c r="C12" s="47">
        <v>47</v>
      </c>
      <c r="D12" s="47">
        <v>40</v>
      </c>
      <c r="E12" s="119">
        <v>0</v>
      </c>
      <c r="F12" s="119">
        <v>0</v>
      </c>
      <c r="G12" s="47">
        <v>87</v>
      </c>
      <c r="H12" s="46">
        <v>0</v>
      </c>
      <c r="I12" s="120">
        <v>0</v>
      </c>
      <c r="J12" s="120">
        <v>0</v>
      </c>
      <c r="K12" s="120">
        <v>0</v>
      </c>
      <c r="L12" s="120">
        <v>24</v>
      </c>
      <c r="M12" s="120">
        <v>63</v>
      </c>
      <c r="N12" s="54"/>
    </row>
    <row r="13" spans="1:14" s="19" customFormat="1" ht="27.75" customHeight="1">
      <c r="A13" s="333" t="s">
        <v>561</v>
      </c>
      <c r="B13" s="374">
        <v>85</v>
      </c>
      <c r="C13" s="374">
        <v>45</v>
      </c>
      <c r="D13" s="374">
        <v>40</v>
      </c>
      <c r="E13" s="375">
        <v>0</v>
      </c>
      <c r="F13" s="375">
        <v>0</v>
      </c>
      <c r="G13" s="374">
        <v>85</v>
      </c>
      <c r="H13" s="376">
        <v>0</v>
      </c>
      <c r="I13" s="377">
        <v>0</v>
      </c>
      <c r="J13" s="377">
        <v>0</v>
      </c>
      <c r="K13" s="377">
        <v>0</v>
      </c>
      <c r="L13" s="377">
        <v>23</v>
      </c>
      <c r="M13" s="377">
        <v>62</v>
      </c>
      <c r="N13" s="54"/>
    </row>
    <row r="14" spans="1:14" s="20" customFormat="1" ht="27.75" customHeight="1">
      <c r="A14" s="469" t="s">
        <v>281</v>
      </c>
      <c r="B14" s="469"/>
      <c r="C14" s="469"/>
      <c r="D14" s="469"/>
      <c r="E14" s="469"/>
      <c r="F14" s="47"/>
      <c r="G14" s="47"/>
      <c r="H14" s="46"/>
      <c r="I14" s="120"/>
      <c r="J14" s="120"/>
      <c r="K14" s="120"/>
      <c r="L14" s="120"/>
      <c r="M14" s="120"/>
      <c r="N14" s="48"/>
    </row>
    <row r="15" spans="1:8" s="3" customFormat="1" ht="19.5" customHeight="1">
      <c r="A15" s="43" t="s">
        <v>465</v>
      </c>
      <c r="H15" s="123"/>
    </row>
    <row r="16" spans="2:13" ht="14.25">
      <c r="B16" s="159"/>
      <c r="C16" s="152"/>
      <c r="D16" s="152"/>
      <c r="E16" s="152"/>
      <c r="F16" s="152"/>
      <c r="G16" s="153"/>
      <c r="H16" s="154"/>
      <c r="I16" s="155"/>
      <c r="J16" s="154"/>
      <c r="K16" s="153"/>
      <c r="L16" s="153"/>
      <c r="M16" s="153"/>
    </row>
  </sheetData>
  <sheetProtection/>
  <mergeCells count="15">
    <mergeCell ref="A2:F2"/>
    <mergeCell ref="A5:A7"/>
    <mergeCell ref="E5:E7"/>
    <mergeCell ref="F5:F7"/>
    <mergeCell ref="D6:D7"/>
    <mergeCell ref="C6:C7"/>
    <mergeCell ref="B5:D5"/>
    <mergeCell ref="A14:E14"/>
    <mergeCell ref="M6:M7"/>
    <mergeCell ref="K6:K7"/>
    <mergeCell ref="I6:J6"/>
    <mergeCell ref="G6:H6"/>
    <mergeCell ref="G5:K5"/>
    <mergeCell ref="L5:M5"/>
    <mergeCell ref="L6:L7"/>
  </mergeCells>
  <printOptions/>
  <pageMargins left="1.21" right="0.86" top="1" bottom="0.48" header="0.5" footer="0.5"/>
  <pageSetup horizontalDpi="300" verticalDpi="300" orientation="landscape" pageOrder="overThenDown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W38"/>
  <sheetViews>
    <sheetView workbookViewId="0" topLeftCell="A1">
      <selection activeCell="A2" sqref="A2:H2"/>
    </sheetView>
  </sheetViews>
  <sheetFormatPr defaultColWidth="5.77734375" defaultRowHeight="13.5"/>
  <cols>
    <col min="1" max="1" width="8.21484375" style="26" customWidth="1"/>
    <col min="2" max="10" width="7.77734375" style="26" customWidth="1"/>
    <col min="11" max="11" width="8.5546875" style="26" customWidth="1"/>
    <col min="12" max="12" width="7.77734375" style="26" customWidth="1"/>
    <col min="13" max="13" width="9.21484375" style="26" customWidth="1"/>
    <col min="14" max="23" width="7.77734375" style="26" customWidth="1"/>
    <col min="24" max="16384" width="5.77734375" style="14" customWidth="1"/>
  </cols>
  <sheetData>
    <row r="1" ht="15" customHeight="1"/>
    <row r="2" spans="1:23" s="20" customFormat="1" ht="19.5" customHeight="1">
      <c r="A2" s="479" t="s">
        <v>651</v>
      </c>
      <c r="B2" s="479"/>
      <c r="C2" s="479"/>
      <c r="D2" s="479"/>
      <c r="E2" s="479"/>
      <c r="F2" s="479"/>
      <c r="G2" s="479"/>
      <c r="H2" s="479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</row>
    <row r="3" spans="1:23" s="20" customFormat="1" ht="19.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</row>
    <row r="4" spans="1:23" s="5" customFormat="1" ht="19.5" customHeight="1">
      <c r="A4" s="4" t="s">
        <v>9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</row>
    <row r="5" spans="1:23" s="20" customFormat="1" ht="24" customHeight="1">
      <c r="A5" s="432" t="s">
        <v>178</v>
      </c>
      <c r="B5" s="431" t="s">
        <v>179</v>
      </c>
      <c r="C5" s="440"/>
      <c r="D5" s="440"/>
      <c r="E5" s="440"/>
      <c r="F5" s="440"/>
      <c r="G5" s="440"/>
      <c r="H5" s="440"/>
      <c r="I5" s="461"/>
      <c r="J5" s="431" t="s">
        <v>180</v>
      </c>
      <c r="K5" s="440"/>
      <c r="L5" s="440"/>
      <c r="M5" s="461"/>
      <c r="N5" s="431" t="s">
        <v>181</v>
      </c>
      <c r="O5" s="440"/>
      <c r="P5" s="461"/>
      <c r="Q5" s="431" t="s">
        <v>182</v>
      </c>
      <c r="R5" s="440"/>
      <c r="S5" s="440"/>
      <c r="T5" s="440"/>
      <c r="U5" s="440"/>
      <c r="V5" s="440"/>
      <c r="W5" s="440"/>
    </row>
    <row r="6" spans="1:23" s="20" customFormat="1" ht="24" customHeight="1">
      <c r="A6" s="432"/>
      <c r="B6" s="472" t="s">
        <v>80</v>
      </c>
      <c r="C6" s="472" t="s">
        <v>183</v>
      </c>
      <c r="D6" s="472" t="s">
        <v>184</v>
      </c>
      <c r="E6" s="470" t="s">
        <v>185</v>
      </c>
      <c r="F6" s="470" t="s">
        <v>186</v>
      </c>
      <c r="G6" s="472" t="s">
        <v>187</v>
      </c>
      <c r="H6" s="470" t="s">
        <v>386</v>
      </c>
      <c r="I6" s="472" t="s">
        <v>83</v>
      </c>
      <c r="J6" s="477" t="s">
        <v>80</v>
      </c>
      <c r="K6" s="474" t="s">
        <v>188</v>
      </c>
      <c r="L6" s="475"/>
      <c r="M6" s="476"/>
      <c r="N6" s="474" t="s">
        <v>189</v>
      </c>
      <c r="O6" s="475"/>
      <c r="P6" s="476"/>
      <c r="Q6" s="474" t="s">
        <v>190</v>
      </c>
      <c r="R6" s="475"/>
      <c r="S6" s="476"/>
      <c r="T6" s="474" t="s">
        <v>191</v>
      </c>
      <c r="U6" s="475"/>
      <c r="V6" s="476"/>
      <c r="W6" s="477" t="s">
        <v>78</v>
      </c>
    </row>
    <row r="7" spans="1:23" s="20" customFormat="1" ht="30.75" customHeight="1">
      <c r="A7" s="432"/>
      <c r="B7" s="471"/>
      <c r="C7" s="471"/>
      <c r="D7" s="471"/>
      <c r="E7" s="473"/>
      <c r="F7" s="473"/>
      <c r="G7" s="471"/>
      <c r="H7" s="471"/>
      <c r="I7" s="471"/>
      <c r="J7" s="478"/>
      <c r="K7" s="107"/>
      <c r="L7" s="39" t="s">
        <v>192</v>
      </c>
      <c r="M7" s="35" t="s">
        <v>269</v>
      </c>
      <c r="N7" s="107"/>
      <c r="O7" s="39" t="s">
        <v>192</v>
      </c>
      <c r="P7" s="35" t="s">
        <v>193</v>
      </c>
      <c r="Q7" s="107"/>
      <c r="R7" s="35" t="s">
        <v>194</v>
      </c>
      <c r="S7" s="35" t="s">
        <v>195</v>
      </c>
      <c r="T7" s="107"/>
      <c r="U7" s="35" t="s">
        <v>196</v>
      </c>
      <c r="V7" s="35" t="s">
        <v>197</v>
      </c>
      <c r="W7" s="478"/>
    </row>
    <row r="8" spans="1:23" s="60" customFormat="1" ht="27" customHeight="1">
      <c r="A8" s="124" t="s">
        <v>276</v>
      </c>
      <c r="B8" s="56">
        <v>503</v>
      </c>
      <c r="C8" s="56">
        <v>336</v>
      </c>
      <c r="D8" s="56">
        <v>90</v>
      </c>
      <c r="E8" s="56">
        <v>23</v>
      </c>
      <c r="F8" s="56">
        <v>13</v>
      </c>
      <c r="G8" s="56">
        <v>40</v>
      </c>
      <c r="H8" s="56">
        <v>1</v>
      </c>
      <c r="I8" s="56">
        <v>0</v>
      </c>
      <c r="J8" s="56">
        <v>1259</v>
      </c>
      <c r="K8" s="56">
        <v>165</v>
      </c>
      <c r="L8" s="56">
        <v>73</v>
      </c>
      <c r="M8" s="56">
        <v>92</v>
      </c>
      <c r="N8" s="56">
        <v>1094</v>
      </c>
      <c r="O8" s="56">
        <v>1094</v>
      </c>
      <c r="P8" s="56">
        <v>0</v>
      </c>
      <c r="Q8" s="56">
        <v>13778</v>
      </c>
      <c r="R8" s="56">
        <v>13143</v>
      </c>
      <c r="S8" s="56">
        <v>635</v>
      </c>
      <c r="T8" s="56">
        <v>57</v>
      </c>
      <c r="U8" s="56">
        <v>19</v>
      </c>
      <c r="V8" s="56">
        <v>38</v>
      </c>
      <c r="W8" s="56">
        <v>85</v>
      </c>
    </row>
    <row r="9" spans="1:23" s="60" customFormat="1" ht="27" customHeight="1">
      <c r="A9" s="124" t="s">
        <v>277</v>
      </c>
      <c r="B9" s="141">
        <v>1148</v>
      </c>
      <c r="C9" s="54">
        <v>897</v>
      </c>
      <c r="D9" s="54">
        <v>161</v>
      </c>
      <c r="E9" s="54">
        <v>24</v>
      </c>
      <c r="F9" s="54">
        <v>5</v>
      </c>
      <c r="G9" s="54">
        <v>59</v>
      </c>
      <c r="H9" s="54">
        <v>1</v>
      </c>
      <c r="I9" s="54">
        <v>1</v>
      </c>
      <c r="J9" s="54">
        <v>988</v>
      </c>
      <c r="K9" s="54">
        <v>79</v>
      </c>
      <c r="L9" s="54">
        <v>76</v>
      </c>
      <c r="M9" s="54">
        <v>3</v>
      </c>
      <c r="N9" s="54">
        <v>909</v>
      </c>
      <c r="O9" s="54">
        <v>909</v>
      </c>
      <c r="P9" s="54">
        <v>0</v>
      </c>
      <c r="Q9" s="54">
        <v>14039</v>
      </c>
      <c r="R9" s="54">
        <v>13544</v>
      </c>
      <c r="S9" s="54">
        <v>495</v>
      </c>
      <c r="T9" s="54">
        <v>47</v>
      </c>
      <c r="U9" s="54">
        <v>27</v>
      </c>
      <c r="V9" s="54">
        <v>20</v>
      </c>
      <c r="W9" s="54">
        <v>72</v>
      </c>
    </row>
    <row r="10" spans="1:23" s="174" customFormat="1" ht="27" customHeight="1">
      <c r="A10" s="124" t="s">
        <v>340</v>
      </c>
      <c r="B10" s="54">
        <v>1189</v>
      </c>
      <c r="C10" s="54">
        <v>981</v>
      </c>
      <c r="D10" s="54">
        <v>127</v>
      </c>
      <c r="E10" s="54">
        <v>10</v>
      </c>
      <c r="F10" s="54">
        <v>9</v>
      </c>
      <c r="G10" s="54">
        <v>61</v>
      </c>
      <c r="H10" s="54">
        <v>0</v>
      </c>
      <c r="I10" s="54">
        <v>1</v>
      </c>
      <c r="J10" s="54">
        <v>1015</v>
      </c>
      <c r="K10" s="54">
        <v>127</v>
      </c>
      <c r="L10" s="54">
        <v>118</v>
      </c>
      <c r="M10" s="54">
        <v>9</v>
      </c>
      <c r="N10" s="54">
        <v>888</v>
      </c>
      <c r="O10" s="54">
        <v>888</v>
      </c>
      <c r="P10" s="54">
        <v>0</v>
      </c>
      <c r="Q10" s="54">
        <v>14308</v>
      </c>
      <c r="R10" s="54">
        <v>13415</v>
      </c>
      <c r="S10" s="54">
        <v>893</v>
      </c>
      <c r="T10" s="54">
        <v>74</v>
      </c>
      <c r="U10" s="54">
        <v>25</v>
      </c>
      <c r="V10" s="54">
        <v>49</v>
      </c>
      <c r="W10" s="54">
        <v>40</v>
      </c>
    </row>
    <row r="11" spans="1:23" s="174" customFormat="1" ht="27" customHeight="1">
      <c r="A11" s="124" t="s">
        <v>511</v>
      </c>
      <c r="B11" s="54">
        <v>1212</v>
      </c>
      <c r="C11" s="54">
        <v>983</v>
      </c>
      <c r="D11" s="54">
        <v>108</v>
      </c>
      <c r="E11" s="54">
        <v>17</v>
      </c>
      <c r="F11" s="54">
        <v>18</v>
      </c>
      <c r="G11" s="54">
        <v>86</v>
      </c>
      <c r="H11" s="54" t="s">
        <v>513</v>
      </c>
      <c r="I11" s="54">
        <v>0</v>
      </c>
      <c r="J11" s="54">
        <v>910</v>
      </c>
      <c r="K11" s="54">
        <v>150</v>
      </c>
      <c r="L11" s="54">
        <v>150</v>
      </c>
      <c r="M11" s="54">
        <v>0</v>
      </c>
      <c r="N11" s="54">
        <v>760</v>
      </c>
      <c r="O11" s="54">
        <v>760</v>
      </c>
      <c r="P11" s="54">
        <v>0</v>
      </c>
      <c r="Q11" s="54">
        <v>14463</v>
      </c>
      <c r="R11" s="54">
        <v>14120</v>
      </c>
      <c r="S11" s="54">
        <v>343</v>
      </c>
      <c r="T11" s="54">
        <v>31</v>
      </c>
      <c r="U11" s="54">
        <v>7</v>
      </c>
      <c r="V11" s="54">
        <v>24</v>
      </c>
      <c r="W11" s="54">
        <v>37</v>
      </c>
    </row>
    <row r="12" spans="1:23" s="307" customFormat="1" ht="27" customHeight="1">
      <c r="A12" s="306" t="s">
        <v>623</v>
      </c>
      <c r="B12" s="305">
        <v>1050</v>
      </c>
      <c r="C12" s="305">
        <v>812</v>
      </c>
      <c r="D12" s="305">
        <v>118</v>
      </c>
      <c r="E12" s="305">
        <v>17</v>
      </c>
      <c r="F12" s="305">
        <v>22</v>
      </c>
      <c r="G12" s="305">
        <v>76</v>
      </c>
      <c r="H12" s="305" t="s">
        <v>513</v>
      </c>
      <c r="I12" s="305">
        <v>5</v>
      </c>
      <c r="J12" s="305">
        <v>954</v>
      </c>
      <c r="K12" s="305">
        <v>173</v>
      </c>
      <c r="L12" s="305">
        <v>173</v>
      </c>
      <c r="M12" s="305">
        <v>0</v>
      </c>
      <c r="N12" s="305">
        <v>781</v>
      </c>
      <c r="O12" s="305">
        <v>781</v>
      </c>
      <c r="P12" s="305">
        <v>0</v>
      </c>
      <c r="Q12" s="305">
        <v>13940</v>
      </c>
      <c r="R12" s="305">
        <v>13650</v>
      </c>
      <c r="S12" s="305">
        <v>290</v>
      </c>
      <c r="T12" s="305">
        <v>27</v>
      </c>
      <c r="U12" s="305">
        <v>15</v>
      </c>
      <c r="V12" s="305">
        <v>12</v>
      </c>
      <c r="W12" s="305">
        <v>74</v>
      </c>
    </row>
    <row r="13" spans="1:23" s="338" customFormat="1" ht="27" customHeight="1">
      <c r="A13" s="378" t="s">
        <v>624</v>
      </c>
      <c r="B13" s="356">
        <f>SUM(C13:I13)</f>
        <v>258</v>
      </c>
      <c r="C13" s="379">
        <v>200</v>
      </c>
      <c r="D13" s="379">
        <v>39</v>
      </c>
      <c r="E13" s="356" t="s">
        <v>513</v>
      </c>
      <c r="F13" s="379">
        <v>5</v>
      </c>
      <c r="G13" s="379">
        <v>10</v>
      </c>
      <c r="H13" s="356" t="s">
        <v>513</v>
      </c>
      <c r="I13" s="379">
        <v>4</v>
      </c>
      <c r="J13" s="380">
        <v>946</v>
      </c>
      <c r="K13" s="380">
        <v>111</v>
      </c>
      <c r="L13" s="380">
        <v>111</v>
      </c>
      <c r="M13" s="356">
        <v>0</v>
      </c>
      <c r="N13" s="380">
        <v>835</v>
      </c>
      <c r="O13" s="380">
        <v>835</v>
      </c>
      <c r="P13" s="356">
        <v>0</v>
      </c>
      <c r="Q13" s="356">
        <f>SUM(R13:S13)</f>
        <v>19046</v>
      </c>
      <c r="R13" s="356">
        <v>18040</v>
      </c>
      <c r="S13" s="356">
        <v>1006</v>
      </c>
      <c r="T13" s="356">
        <f>SUM(U13:V13)</f>
        <v>42</v>
      </c>
      <c r="U13" s="356">
        <v>12</v>
      </c>
      <c r="V13" s="356">
        <v>30</v>
      </c>
      <c r="W13" s="356">
        <v>26</v>
      </c>
    </row>
    <row r="14" spans="1:8" s="2" customFormat="1" ht="19.5" customHeight="1">
      <c r="A14" s="1" t="s">
        <v>167</v>
      </c>
      <c r="B14" s="1"/>
      <c r="H14" s="102"/>
    </row>
    <row r="15" spans="1:23" s="20" customFormat="1" ht="19.5" customHeight="1">
      <c r="A15" s="480" t="s">
        <v>270</v>
      </c>
      <c r="B15" s="480"/>
      <c r="C15" s="480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</row>
    <row r="16" spans="1:23" ht="13.5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</row>
    <row r="17" spans="1:23" ht="13.5">
      <c r="A17" s="52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</row>
    <row r="18" spans="1:23" ht="13.5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</row>
    <row r="19" spans="1:23" ht="13.5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</row>
    <row r="20" spans="1:23" ht="13.5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</row>
    <row r="21" spans="1:23" ht="13.5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</row>
    <row r="22" spans="1:23" ht="13.5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</row>
    <row r="23" spans="1:23" ht="13.5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</row>
    <row r="24" spans="1:23" ht="13.5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23" ht="13.5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23" ht="13.5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23" ht="13.5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</row>
    <row r="28" spans="1:23" ht="13.5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</row>
    <row r="29" spans="1:23" ht="13.5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</row>
    <row r="30" spans="1:23" ht="13.5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</row>
    <row r="31" spans="1:23" ht="13.5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</row>
    <row r="32" spans="1:23" ht="13.5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</row>
    <row r="33" spans="1:23" ht="13.5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</row>
    <row r="34" spans="1:23" ht="13.5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1:23" ht="13.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</row>
    <row r="36" spans="1:23" ht="13.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</row>
    <row r="37" spans="1:23" ht="13.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</row>
    <row r="38" spans="1:23" ht="13.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</row>
  </sheetData>
  <sheetProtection/>
  <mergeCells count="21">
    <mergeCell ref="A15:C15"/>
    <mergeCell ref="F6:F7"/>
    <mergeCell ref="G6:G7"/>
    <mergeCell ref="H6:H7"/>
    <mergeCell ref="I6:I7"/>
    <mergeCell ref="J6:J7"/>
    <mergeCell ref="A2:H2"/>
    <mergeCell ref="A5:A7"/>
    <mergeCell ref="B5:I5"/>
    <mergeCell ref="J5:M5"/>
    <mergeCell ref="N5:P5"/>
    <mergeCell ref="N6:P6"/>
    <mergeCell ref="Q5:W5"/>
    <mergeCell ref="B6:B7"/>
    <mergeCell ref="C6:C7"/>
    <mergeCell ref="D6:D7"/>
    <mergeCell ref="E6:E7"/>
    <mergeCell ref="K6:M6"/>
    <mergeCell ref="Q6:S6"/>
    <mergeCell ref="T6:V6"/>
    <mergeCell ref="W6:W7"/>
  </mergeCells>
  <printOptions/>
  <pageMargins left="0.41" right="0.16" top="0.61" bottom="0.7" header="0.5" footer="0.5"/>
  <pageSetup horizontalDpi="600" verticalDpi="600" orientation="landscape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BI120"/>
  <sheetViews>
    <sheetView zoomScalePageLayoutView="0" workbookViewId="0" topLeftCell="A1">
      <selection activeCell="B2" sqref="B2"/>
    </sheetView>
  </sheetViews>
  <sheetFormatPr defaultColWidth="8.88671875" defaultRowHeight="13.5"/>
  <cols>
    <col min="1" max="1" width="10.77734375" style="84" customWidth="1"/>
    <col min="2" max="3" width="8.77734375" style="84" customWidth="1"/>
    <col min="4" max="4" width="8.88671875" style="84" customWidth="1"/>
    <col min="5" max="5" width="9.4453125" style="84" customWidth="1"/>
    <col min="6" max="6" width="8.88671875" style="84" customWidth="1"/>
    <col min="7" max="7" width="8.77734375" style="84" customWidth="1"/>
    <col min="8" max="8" width="8.88671875" style="84" customWidth="1"/>
    <col min="9" max="9" width="8.6640625" style="84" customWidth="1"/>
    <col min="10" max="10" width="8.4453125" style="84" customWidth="1"/>
    <col min="11" max="16384" width="8.88671875" style="84" customWidth="1"/>
  </cols>
  <sheetData>
    <row r="2" spans="1:9" ht="28.5" customHeight="1">
      <c r="A2" s="160" t="s">
        <v>274</v>
      </c>
      <c r="B2" s="160"/>
      <c r="C2" s="160"/>
      <c r="D2" s="161"/>
      <c r="E2" s="161"/>
      <c r="H2" s="160"/>
      <c r="I2" s="161"/>
    </row>
    <row r="3" ht="15.75" customHeight="1"/>
    <row r="4" ht="21.75" customHeight="1">
      <c r="A4" s="84" t="s">
        <v>121</v>
      </c>
    </row>
    <row r="5" spans="1:13" ht="27.75" customHeight="1">
      <c r="A5" s="482" t="s">
        <v>165</v>
      </c>
      <c r="B5" s="484" t="s">
        <v>115</v>
      </c>
      <c r="C5" s="484"/>
      <c r="D5" s="484" t="s">
        <v>116</v>
      </c>
      <c r="E5" s="484"/>
      <c r="F5" s="484" t="s">
        <v>117</v>
      </c>
      <c r="G5" s="484"/>
      <c r="H5" s="484" t="s">
        <v>557</v>
      </c>
      <c r="I5" s="484"/>
      <c r="J5" s="433" t="s">
        <v>558</v>
      </c>
      <c r="K5" s="433"/>
      <c r="L5" s="329" t="s">
        <v>572</v>
      </c>
      <c r="M5" s="386"/>
    </row>
    <row r="6" spans="1:13" ht="27.75" customHeight="1">
      <c r="A6" s="483"/>
      <c r="B6" s="85" t="s">
        <v>119</v>
      </c>
      <c r="C6" s="85" t="s">
        <v>104</v>
      </c>
      <c r="D6" s="85" t="s">
        <v>118</v>
      </c>
      <c r="E6" s="85" t="s">
        <v>104</v>
      </c>
      <c r="F6" s="85" t="s">
        <v>284</v>
      </c>
      <c r="G6" s="85" t="s">
        <v>104</v>
      </c>
      <c r="H6" s="85" t="s">
        <v>283</v>
      </c>
      <c r="I6" s="85" t="s">
        <v>104</v>
      </c>
      <c r="J6" s="35" t="s">
        <v>118</v>
      </c>
      <c r="K6" s="35" t="s">
        <v>104</v>
      </c>
      <c r="L6" s="85" t="s">
        <v>283</v>
      </c>
      <c r="M6" s="86" t="s">
        <v>104</v>
      </c>
    </row>
    <row r="7" spans="1:61" ht="27" customHeight="1">
      <c r="A7" s="41" t="s">
        <v>276</v>
      </c>
      <c r="B7" s="111">
        <v>138</v>
      </c>
      <c r="C7" s="111">
        <v>5298</v>
      </c>
      <c r="D7" s="218">
        <v>801</v>
      </c>
      <c r="E7" s="317">
        <v>801</v>
      </c>
      <c r="F7" s="111">
        <v>6</v>
      </c>
      <c r="G7" s="111">
        <v>2000</v>
      </c>
      <c r="H7" s="218">
        <v>2683</v>
      </c>
      <c r="I7" s="317">
        <v>890</v>
      </c>
      <c r="J7" s="146" t="s">
        <v>133</v>
      </c>
      <c r="K7" s="146" t="s">
        <v>133</v>
      </c>
      <c r="L7" s="330"/>
      <c r="M7" s="387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</row>
    <row r="8" spans="1:61" ht="27" customHeight="1">
      <c r="A8" s="217" t="s">
        <v>277</v>
      </c>
      <c r="B8" s="218">
        <v>115</v>
      </c>
      <c r="C8" s="111">
        <v>5928</v>
      </c>
      <c r="D8" s="218">
        <v>950</v>
      </c>
      <c r="E8" s="317">
        <v>950</v>
      </c>
      <c r="F8" s="146">
        <v>24</v>
      </c>
      <c r="G8" s="111">
        <v>2743</v>
      </c>
      <c r="H8" s="218">
        <v>3397</v>
      </c>
      <c r="I8" s="317">
        <v>1133</v>
      </c>
      <c r="J8" s="146" t="s">
        <v>133</v>
      </c>
      <c r="K8" s="146" t="s">
        <v>133</v>
      </c>
      <c r="L8" s="331"/>
      <c r="M8" s="101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</row>
    <row r="9" spans="1:61" s="240" customFormat="1" ht="27" customHeight="1">
      <c r="A9" s="217" t="s">
        <v>340</v>
      </c>
      <c r="B9" s="111">
        <v>129</v>
      </c>
      <c r="C9" s="111">
        <v>6279</v>
      </c>
      <c r="D9" s="218">
        <v>962</v>
      </c>
      <c r="E9" s="317">
        <v>962</v>
      </c>
      <c r="F9" s="146">
        <v>9</v>
      </c>
      <c r="G9" s="111">
        <v>2536</v>
      </c>
      <c r="H9" s="218">
        <v>2244</v>
      </c>
      <c r="I9" s="317">
        <v>845</v>
      </c>
      <c r="J9" s="146" t="s">
        <v>133</v>
      </c>
      <c r="K9" s="146" t="s">
        <v>133</v>
      </c>
      <c r="L9" s="33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</row>
    <row r="10" spans="1:61" s="240" customFormat="1" ht="27" customHeight="1">
      <c r="A10" s="217" t="s">
        <v>511</v>
      </c>
      <c r="B10" s="111">
        <v>121</v>
      </c>
      <c r="C10" s="111">
        <v>4640</v>
      </c>
      <c r="D10" s="218">
        <v>1151</v>
      </c>
      <c r="E10" s="317">
        <v>1151</v>
      </c>
      <c r="F10" s="146">
        <v>24</v>
      </c>
      <c r="G10" s="111">
        <v>1856</v>
      </c>
      <c r="H10" s="218">
        <v>4837</v>
      </c>
      <c r="I10" s="317">
        <v>2115</v>
      </c>
      <c r="J10" s="146" t="s">
        <v>133</v>
      </c>
      <c r="K10" s="146" t="s">
        <v>133</v>
      </c>
      <c r="L10" s="33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</row>
    <row r="11" spans="1:61" s="19" customFormat="1" ht="27" customHeight="1">
      <c r="A11" s="41" t="s">
        <v>539</v>
      </c>
      <c r="B11" s="54">
        <v>163</v>
      </c>
      <c r="C11" s="54">
        <v>5202</v>
      </c>
      <c r="D11" s="141">
        <v>2997</v>
      </c>
      <c r="E11" s="226">
        <v>2997</v>
      </c>
      <c r="F11" s="56">
        <v>35</v>
      </c>
      <c r="G11" s="54">
        <v>2290</v>
      </c>
      <c r="H11" s="141">
        <v>2908</v>
      </c>
      <c r="I11" s="226">
        <v>1724</v>
      </c>
      <c r="J11" s="54">
        <v>196</v>
      </c>
      <c r="K11" s="54">
        <v>115</v>
      </c>
      <c r="L11" s="332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</row>
    <row r="12" spans="1:61" s="19" customFormat="1" ht="27" customHeight="1">
      <c r="A12" s="333" t="s">
        <v>561</v>
      </c>
      <c r="B12" s="381">
        <v>264</v>
      </c>
      <c r="C12" s="381">
        <v>7708</v>
      </c>
      <c r="D12" s="382">
        <v>2264</v>
      </c>
      <c r="E12" s="383">
        <v>2264</v>
      </c>
      <c r="F12" s="381">
        <v>25</v>
      </c>
      <c r="G12" s="381">
        <v>3474</v>
      </c>
      <c r="H12" s="355">
        <v>2322</v>
      </c>
      <c r="I12" s="384">
        <v>1548</v>
      </c>
      <c r="J12" s="385">
        <v>142</v>
      </c>
      <c r="K12" s="381">
        <v>88</v>
      </c>
      <c r="L12" s="382">
        <v>8716</v>
      </c>
      <c r="M12" s="381">
        <v>4358</v>
      </c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</row>
    <row r="13" spans="1:61" ht="17.25" customHeight="1">
      <c r="A13" s="481" t="s">
        <v>198</v>
      </c>
      <c r="B13" s="481"/>
      <c r="C13" s="101"/>
      <c r="D13" s="101"/>
      <c r="E13" s="101"/>
      <c r="F13" s="101"/>
      <c r="G13" s="101"/>
      <c r="H13" s="101"/>
      <c r="I13" s="101"/>
      <c r="J13" s="101"/>
      <c r="K13" s="101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</row>
    <row r="14" spans="1:61" ht="18" customHeight="1">
      <c r="A14" s="84" t="s">
        <v>120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</row>
    <row r="15" spans="2:61" ht="13.5"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</row>
    <row r="16" spans="2:61" ht="13.5"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</row>
    <row r="17" spans="2:61" ht="13.5"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</row>
    <row r="18" spans="2:61" ht="13.5"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</row>
    <row r="19" spans="2:61" ht="13.5"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</row>
    <row r="20" spans="2:61" ht="13.5"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</row>
    <row r="21" spans="2:61" ht="13.5"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</row>
    <row r="22" spans="2:61" ht="13.5"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</row>
    <row r="23" spans="2:61" ht="13.5"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</row>
    <row r="24" spans="2:61" ht="13.5"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</row>
    <row r="25" spans="2:61" ht="13.5"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</row>
    <row r="26" spans="2:61" ht="13.5"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</row>
    <row r="27" spans="2:61" ht="13.5"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</row>
    <row r="28" spans="2:61" ht="13.5"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</row>
    <row r="29" spans="2:61" ht="13.5"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</row>
    <row r="30" spans="2:61" ht="13.5"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</row>
    <row r="31" spans="2:61" ht="13.5"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</row>
    <row r="32" spans="2:61" ht="13.5"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</row>
    <row r="33" spans="2:61" ht="13.5"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</row>
    <row r="34" spans="2:61" ht="13.5"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</row>
    <row r="35" spans="2:61" ht="13.5"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</row>
    <row r="36" spans="2:61" ht="13.5"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</row>
    <row r="37" spans="2:61" ht="13.5"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</row>
    <row r="38" spans="2:61" ht="13.5"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</row>
    <row r="39" spans="2:61" ht="13.5"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</row>
    <row r="40" spans="2:61" ht="13.5"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</row>
    <row r="41" spans="2:61" ht="13.5"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</row>
    <row r="42" spans="2:61" ht="13.5"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</row>
    <row r="43" spans="2:61" ht="13.5"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</row>
    <row r="44" spans="2:61" ht="13.5"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</row>
    <row r="45" spans="2:61" ht="13.5"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</row>
    <row r="46" spans="2:61" ht="13.5"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</row>
    <row r="47" spans="2:61" ht="13.5"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</row>
    <row r="48" spans="2:61" ht="13.5"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</row>
    <row r="49" spans="2:61" ht="13.5"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</row>
    <row r="50" spans="2:61" ht="13.5"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</row>
    <row r="51" spans="2:61" ht="13.5"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</row>
    <row r="52" spans="2:61" ht="13.5"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</row>
    <row r="53" spans="2:61" ht="13.5"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</row>
    <row r="54" spans="2:61" ht="13.5"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</row>
    <row r="55" spans="2:61" ht="13.5"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</row>
    <row r="56" spans="2:61" ht="13.5"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</row>
    <row r="57" spans="2:61" ht="13.5"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</row>
    <row r="58" spans="2:61" ht="13.5"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</row>
    <row r="59" spans="2:61" ht="13.5"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4"/>
      <c r="BF59" s="94"/>
      <c r="BG59" s="94"/>
      <c r="BH59" s="94"/>
      <c r="BI59" s="94"/>
    </row>
    <row r="60" spans="2:61" ht="13.5"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4"/>
      <c r="BB60" s="94"/>
      <c r="BC60" s="94"/>
      <c r="BD60" s="94"/>
      <c r="BE60" s="94"/>
      <c r="BF60" s="94"/>
      <c r="BG60" s="94"/>
      <c r="BH60" s="94"/>
      <c r="BI60" s="94"/>
    </row>
    <row r="61" spans="2:61" ht="13.5"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94"/>
      <c r="BA61" s="94"/>
      <c r="BB61" s="94"/>
      <c r="BC61" s="94"/>
      <c r="BD61" s="94"/>
      <c r="BE61" s="94"/>
      <c r="BF61" s="94"/>
      <c r="BG61" s="94"/>
      <c r="BH61" s="94"/>
      <c r="BI61" s="94"/>
    </row>
    <row r="62" spans="2:61" ht="13.5"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94"/>
      <c r="BG62" s="94"/>
      <c r="BH62" s="94"/>
      <c r="BI62" s="94"/>
    </row>
    <row r="63" spans="2:61" ht="13.5"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</row>
    <row r="64" spans="2:61" ht="13.5"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</row>
    <row r="65" spans="2:61" ht="13.5"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</row>
    <row r="66" spans="2:61" ht="13.5"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</row>
    <row r="67" spans="2:61" ht="13.5"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</row>
    <row r="68" spans="2:61" ht="13.5"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</row>
    <row r="69" spans="2:61" ht="13.5"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</row>
    <row r="70" spans="2:61" ht="13.5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</row>
    <row r="71" spans="2:61" ht="13.5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</row>
    <row r="72" spans="2:61" ht="13.5"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</row>
    <row r="73" spans="2:61" ht="13.5"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</row>
    <row r="74" spans="2:61" ht="13.5"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</row>
    <row r="75" spans="2:61" ht="13.5"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94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</row>
    <row r="76" spans="2:61" ht="13.5"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</row>
    <row r="77" spans="2:61" ht="13.5"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</row>
    <row r="78" spans="2:61" ht="13.5"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K78" s="94"/>
      <c r="AL78" s="94"/>
      <c r="AM78" s="94"/>
      <c r="AN78" s="94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</row>
    <row r="79" spans="2:61" ht="13.5"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4"/>
      <c r="AL79" s="94"/>
      <c r="AM79" s="94"/>
      <c r="AN79" s="94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</row>
    <row r="80" spans="2:61" ht="13.5"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4"/>
      <c r="AK80" s="94"/>
      <c r="AL80" s="94"/>
      <c r="AM80" s="94"/>
      <c r="AN80" s="94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</row>
    <row r="81" spans="2:61" ht="13.5"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4"/>
      <c r="AN81" s="94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4"/>
      <c r="BH81" s="94"/>
      <c r="BI81" s="94"/>
    </row>
    <row r="82" spans="2:61" ht="13.5"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4"/>
      <c r="AN82" s="94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4"/>
      <c r="BI82" s="94"/>
    </row>
    <row r="83" spans="2:61" ht="13.5"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94"/>
      <c r="AK83" s="94"/>
      <c r="AL83" s="94"/>
      <c r="AM83" s="94"/>
      <c r="AN83" s="94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</row>
    <row r="84" spans="2:61" ht="13.5"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  <c r="AL84" s="94"/>
      <c r="AM84" s="94"/>
      <c r="AN84" s="94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  <c r="BH84" s="94"/>
      <c r="BI84" s="94"/>
    </row>
    <row r="85" spans="2:61" ht="13.5"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94"/>
      <c r="AD85" s="94"/>
      <c r="AE85" s="94"/>
      <c r="AF85" s="94"/>
      <c r="AG85" s="94"/>
      <c r="AH85" s="94"/>
      <c r="AI85" s="94"/>
      <c r="AJ85" s="94"/>
      <c r="AK85" s="94"/>
      <c r="AL85" s="94"/>
      <c r="AM85" s="94"/>
      <c r="AN85" s="94"/>
      <c r="AO85" s="94"/>
      <c r="AP85" s="94"/>
      <c r="AQ85" s="94"/>
      <c r="AR85" s="94"/>
      <c r="AS85" s="94"/>
      <c r="AT85" s="94"/>
      <c r="AU85" s="94"/>
      <c r="AV85" s="94"/>
      <c r="AW85" s="94"/>
      <c r="AX85" s="94"/>
      <c r="AY85" s="94"/>
      <c r="AZ85" s="94"/>
      <c r="BA85" s="94"/>
      <c r="BB85" s="94"/>
      <c r="BC85" s="94"/>
      <c r="BD85" s="94"/>
      <c r="BE85" s="94"/>
      <c r="BF85" s="94"/>
      <c r="BG85" s="94"/>
      <c r="BH85" s="94"/>
      <c r="BI85" s="94"/>
    </row>
    <row r="86" spans="2:61" ht="13.5"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  <c r="AE86" s="94"/>
      <c r="AF86" s="94"/>
      <c r="AG86" s="94"/>
      <c r="AH86" s="94"/>
      <c r="AI86" s="94"/>
      <c r="AJ86" s="94"/>
      <c r="AK86" s="94"/>
      <c r="AL86" s="94"/>
      <c r="AM86" s="94"/>
      <c r="AN86" s="94"/>
      <c r="AO86" s="94"/>
      <c r="AP86" s="94"/>
      <c r="AQ86" s="94"/>
      <c r="AR86" s="94"/>
      <c r="AS86" s="94"/>
      <c r="AT86" s="94"/>
      <c r="AU86" s="94"/>
      <c r="AV86" s="94"/>
      <c r="AW86" s="94"/>
      <c r="AX86" s="94"/>
      <c r="AY86" s="94"/>
      <c r="AZ86" s="94"/>
      <c r="BA86" s="94"/>
      <c r="BB86" s="94"/>
      <c r="BC86" s="94"/>
      <c r="BD86" s="94"/>
      <c r="BE86" s="94"/>
      <c r="BF86" s="94"/>
      <c r="BG86" s="94"/>
      <c r="BH86" s="94"/>
      <c r="BI86" s="94"/>
    </row>
    <row r="87" spans="2:61" ht="13.5"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4"/>
      <c r="AB87" s="94"/>
      <c r="AC87" s="94"/>
      <c r="AD87" s="94"/>
      <c r="AE87" s="94"/>
      <c r="AF87" s="94"/>
      <c r="AG87" s="94"/>
      <c r="AH87" s="94"/>
      <c r="AI87" s="94"/>
      <c r="AJ87" s="94"/>
      <c r="AK87" s="94"/>
      <c r="AL87" s="94"/>
      <c r="AM87" s="94"/>
      <c r="AN87" s="94"/>
      <c r="AO87" s="94"/>
      <c r="AP87" s="94"/>
      <c r="AQ87" s="94"/>
      <c r="AR87" s="94"/>
      <c r="AS87" s="94"/>
      <c r="AT87" s="94"/>
      <c r="AU87" s="94"/>
      <c r="AV87" s="94"/>
      <c r="AW87" s="94"/>
      <c r="AX87" s="94"/>
      <c r="AY87" s="94"/>
      <c r="AZ87" s="94"/>
      <c r="BA87" s="94"/>
      <c r="BB87" s="94"/>
      <c r="BC87" s="94"/>
      <c r="BD87" s="94"/>
      <c r="BE87" s="94"/>
      <c r="BF87" s="94"/>
      <c r="BG87" s="94"/>
      <c r="BH87" s="94"/>
      <c r="BI87" s="94"/>
    </row>
    <row r="88" spans="2:61" ht="13.5"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94"/>
      <c r="AI88" s="94"/>
      <c r="AJ88" s="94"/>
      <c r="AK88" s="94"/>
      <c r="AL88" s="94"/>
      <c r="AM88" s="94"/>
      <c r="AN88" s="94"/>
      <c r="AO88" s="94"/>
      <c r="AP88" s="94"/>
      <c r="AQ88" s="94"/>
      <c r="AR88" s="94"/>
      <c r="AS88" s="94"/>
      <c r="AT88" s="94"/>
      <c r="AU88" s="94"/>
      <c r="AV88" s="94"/>
      <c r="AW88" s="94"/>
      <c r="AX88" s="94"/>
      <c r="AY88" s="94"/>
      <c r="AZ88" s="94"/>
      <c r="BA88" s="94"/>
      <c r="BB88" s="94"/>
      <c r="BC88" s="94"/>
      <c r="BD88" s="94"/>
      <c r="BE88" s="94"/>
      <c r="BF88" s="94"/>
      <c r="BG88" s="94"/>
      <c r="BH88" s="94"/>
      <c r="BI88" s="94"/>
    </row>
    <row r="89" spans="2:61" ht="13.5"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  <c r="AI89" s="94"/>
      <c r="AJ89" s="94"/>
      <c r="AK89" s="94"/>
      <c r="AL89" s="94"/>
      <c r="AM89" s="94"/>
      <c r="AN89" s="94"/>
      <c r="AO89" s="94"/>
      <c r="AP89" s="94"/>
      <c r="AQ89" s="94"/>
      <c r="AR89" s="94"/>
      <c r="AS89" s="94"/>
      <c r="AT89" s="94"/>
      <c r="AU89" s="94"/>
      <c r="AV89" s="94"/>
      <c r="AW89" s="94"/>
      <c r="AX89" s="94"/>
      <c r="AY89" s="94"/>
      <c r="AZ89" s="94"/>
      <c r="BA89" s="94"/>
      <c r="BB89" s="94"/>
      <c r="BC89" s="94"/>
      <c r="BD89" s="94"/>
      <c r="BE89" s="94"/>
      <c r="BF89" s="94"/>
      <c r="BG89" s="94"/>
      <c r="BH89" s="94"/>
      <c r="BI89" s="94"/>
    </row>
    <row r="90" spans="2:61" ht="13.5"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  <c r="AC90" s="94"/>
      <c r="AD90" s="94"/>
      <c r="AE90" s="94"/>
      <c r="AF90" s="94"/>
      <c r="AG90" s="94"/>
      <c r="AH90" s="94"/>
      <c r="AI90" s="94"/>
      <c r="AJ90" s="94"/>
      <c r="AK90" s="94"/>
      <c r="AL90" s="94"/>
      <c r="AM90" s="94"/>
      <c r="AN90" s="94"/>
      <c r="AO90" s="94"/>
      <c r="AP90" s="94"/>
      <c r="AQ90" s="94"/>
      <c r="AR90" s="94"/>
      <c r="AS90" s="94"/>
      <c r="AT90" s="94"/>
      <c r="AU90" s="94"/>
      <c r="AV90" s="94"/>
      <c r="AW90" s="94"/>
      <c r="AX90" s="94"/>
      <c r="AY90" s="94"/>
      <c r="AZ90" s="94"/>
      <c r="BA90" s="94"/>
      <c r="BB90" s="94"/>
      <c r="BC90" s="94"/>
      <c r="BD90" s="94"/>
      <c r="BE90" s="94"/>
      <c r="BF90" s="94"/>
      <c r="BG90" s="94"/>
      <c r="BH90" s="94"/>
      <c r="BI90" s="94"/>
    </row>
    <row r="91" spans="2:61" ht="13.5"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  <c r="AA91" s="94"/>
      <c r="AB91" s="94"/>
      <c r="AC91" s="94"/>
      <c r="AD91" s="94"/>
      <c r="AE91" s="94"/>
      <c r="AF91" s="94"/>
      <c r="AG91" s="94"/>
      <c r="AH91" s="94"/>
      <c r="AI91" s="94"/>
      <c r="AJ91" s="94"/>
      <c r="AK91" s="94"/>
      <c r="AL91" s="94"/>
      <c r="AM91" s="94"/>
      <c r="AN91" s="94"/>
      <c r="AO91" s="94"/>
      <c r="AP91" s="94"/>
      <c r="AQ91" s="94"/>
      <c r="AR91" s="94"/>
      <c r="AS91" s="94"/>
      <c r="AT91" s="94"/>
      <c r="AU91" s="94"/>
      <c r="AV91" s="94"/>
      <c r="AW91" s="94"/>
      <c r="AX91" s="94"/>
      <c r="AY91" s="94"/>
      <c r="AZ91" s="94"/>
      <c r="BA91" s="94"/>
      <c r="BB91" s="94"/>
      <c r="BC91" s="94"/>
      <c r="BD91" s="94"/>
      <c r="BE91" s="94"/>
      <c r="BF91" s="94"/>
      <c r="BG91" s="94"/>
      <c r="BH91" s="94"/>
      <c r="BI91" s="94"/>
    </row>
    <row r="92" spans="2:61" ht="13.5"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4"/>
      <c r="AH92" s="94"/>
      <c r="AI92" s="94"/>
      <c r="AJ92" s="94"/>
      <c r="AK92" s="94"/>
      <c r="AL92" s="94"/>
      <c r="AM92" s="94"/>
      <c r="AN92" s="94"/>
      <c r="AO92" s="94"/>
      <c r="AP92" s="94"/>
      <c r="AQ92" s="94"/>
      <c r="AR92" s="94"/>
      <c r="AS92" s="94"/>
      <c r="AT92" s="94"/>
      <c r="AU92" s="94"/>
      <c r="AV92" s="94"/>
      <c r="AW92" s="94"/>
      <c r="AX92" s="94"/>
      <c r="AY92" s="94"/>
      <c r="AZ92" s="94"/>
      <c r="BA92" s="94"/>
      <c r="BB92" s="94"/>
      <c r="BC92" s="94"/>
      <c r="BD92" s="94"/>
      <c r="BE92" s="94"/>
      <c r="BF92" s="94"/>
      <c r="BG92" s="94"/>
      <c r="BH92" s="94"/>
      <c r="BI92" s="94"/>
    </row>
    <row r="93" spans="2:61" ht="13.5"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/>
      <c r="AD93" s="94"/>
      <c r="AE93" s="94"/>
      <c r="AF93" s="94"/>
      <c r="AG93" s="94"/>
      <c r="AH93" s="94"/>
      <c r="AI93" s="94"/>
      <c r="AJ93" s="94"/>
      <c r="AK93" s="94"/>
      <c r="AL93" s="94"/>
      <c r="AM93" s="94"/>
      <c r="AN93" s="94"/>
      <c r="AO93" s="94"/>
      <c r="AP93" s="94"/>
      <c r="AQ93" s="94"/>
      <c r="AR93" s="94"/>
      <c r="AS93" s="94"/>
      <c r="AT93" s="94"/>
      <c r="AU93" s="94"/>
      <c r="AV93" s="94"/>
      <c r="AW93" s="94"/>
      <c r="AX93" s="94"/>
      <c r="AY93" s="94"/>
      <c r="AZ93" s="94"/>
      <c r="BA93" s="94"/>
      <c r="BB93" s="94"/>
      <c r="BC93" s="94"/>
      <c r="BD93" s="94"/>
      <c r="BE93" s="94"/>
      <c r="BF93" s="94"/>
      <c r="BG93" s="94"/>
      <c r="BH93" s="94"/>
      <c r="BI93" s="94"/>
    </row>
    <row r="94" spans="2:61" ht="13.5"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F94" s="94"/>
      <c r="AG94" s="94"/>
      <c r="AH94" s="94"/>
      <c r="AI94" s="94"/>
      <c r="AJ94" s="94"/>
      <c r="AK94" s="94"/>
      <c r="AL94" s="94"/>
      <c r="AM94" s="94"/>
      <c r="AN94" s="94"/>
      <c r="AO94" s="94"/>
      <c r="AP94" s="94"/>
      <c r="AQ94" s="94"/>
      <c r="AR94" s="94"/>
      <c r="AS94" s="94"/>
      <c r="AT94" s="94"/>
      <c r="AU94" s="94"/>
      <c r="AV94" s="94"/>
      <c r="AW94" s="94"/>
      <c r="AX94" s="94"/>
      <c r="AY94" s="94"/>
      <c r="AZ94" s="94"/>
      <c r="BA94" s="94"/>
      <c r="BB94" s="94"/>
      <c r="BC94" s="94"/>
      <c r="BD94" s="94"/>
      <c r="BE94" s="94"/>
      <c r="BF94" s="94"/>
      <c r="BG94" s="94"/>
      <c r="BH94" s="94"/>
      <c r="BI94" s="94"/>
    </row>
    <row r="95" spans="2:61" ht="13.5"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  <c r="AC95" s="94"/>
      <c r="AD95" s="94"/>
      <c r="AE95" s="94"/>
      <c r="AF95" s="94"/>
      <c r="AG95" s="94"/>
      <c r="AH95" s="94"/>
      <c r="AI95" s="94"/>
      <c r="AJ95" s="94"/>
      <c r="AK95" s="94"/>
      <c r="AL95" s="94"/>
      <c r="AM95" s="94"/>
      <c r="AN95" s="94"/>
      <c r="AO95" s="94"/>
      <c r="AP95" s="94"/>
      <c r="AQ95" s="94"/>
      <c r="AR95" s="94"/>
      <c r="AS95" s="94"/>
      <c r="AT95" s="94"/>
      <c r="AU95" s="94"/>
      <c r="AV95" s="94"/>
      <c r="AW95" s="94"/>
      <c r="AX95" s="94"/>
      <c r="AY95" s="94"/>
      <c r="AZ95" s="94"/>
      <c r="BA95" s="94"/>
      <c r="BB95" s="94"/>
      <c r="BC95" s="94"/>
      <c r="BD95" s="94"/>
      <c r="BE95" s="94"/>
      <c r="BF95" s="94"/>
      <c r="BG95" s="94"/>
      <c r="BH95" s="94"/>
      <c r="BI95" s="94"/>
    </row>
    <row r="96" spans="2:61" ht="13.5"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94"/>
      <c r="AD96" s="94"/>
      <c r="AE96" s="94"/>
      <c r="AF96" s="94"/>
      <c r="AG96" s="94"/>
      <c r="AH96" s="94"/>
      <c r="AI96" s="94"/>
      <c r="AJ96" s="94"/>
      <c r="AK96" s="94"/>
      <c r="AL96" s="94"/>
      <c r="AM96" s="94"/>
      <c r="AN96" s="94"/>
      <c r="AO96" s="94"/>
      <c r="AP96" s="94"/>
      <c r="AQ96" s="94"/>
      <c r="AR96" s="94"/>
      <c r="AS96" s="94"/>
      <c r="AT96" s="94"/>
      <c r="AU96" s="94"/>
      <c r="AV96" s="94"/>
      <c r="AW96" s="94"/>
      <c r="AX96" s="94"/>
      <c r="AY96" s="94"/>
      <c r="AZ96" s="94"/>
      <c r="BA96" s="94"/>
      <c r="BB96" s="94"/>
      <c r="BC96" s="94"/>
      <c r="BD96" s="94"/>
      <c r="BE96" s="94"/>
      <c r="BF96" s="94"/>
      <c r="BG96" s="94"/>
      <c r="BH96" s="94"/>
      <c r="BI96" s="94"/>
    </row>
    <row r="97" spans="2:61" ht="13.5"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4"/>
      <c r="AB97" s="94"/>
      <c r="AC97" s="94"/>
      <c r="AD97" s="94"/>
      <c r="AE97" s="94"/>
      <c r="AF97" s="94"/>
      <c r="AG97" s="94"/>
      <c r="AH97" s="94"/>
      <c r="AI97" s="94"/>
      <c r="AJ97" s="94"/>
      <c r="AK97" s="94"/>
      <c r="AL97" s="94"/>
      <c r="AM97" s="94"/>
      <c r="AN97" s="94"/>
      <c r="AO97" s="94"/>
      <c r="AP97" s="94"/>
      <c r="AQ97" s="94"/>
      <c r="AR97" s="94"/>
      <c r="AS97" s="94"/>
      <c r="AT97" s="94"/>
      <c r="AU97" s="94"/>
      <c r="AV97" s="94"/>
      <c r="AW97" s="94"/>
      <c r="AX97" s="94"/>
      <c r="AY97" s="94"/>
      <c r="AZ97" s="94"/>
      <c r="BA97" s="94"/>
      <c r="BB97" s="94"/>
      <c r="BC97" s="94"/>
      <c r="BD97" s="94"/>
      <c r="BE97" s="94"/>
      <c r="BF97" s="94"/>
      <c r="BG97" s="94"/>
      <c r="BH97" s="94"/>
      <c r="BI97" s="94"/>
    </row>
    <row r="98" spans="2:61" ht="13.5"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  <c r="AC98" s="94"/>
      <c r="AD98" s="94"/>
      <c r="AE98" s="94"/>
      <c r="AF98" s="94"/>
      <c r="AG98" s="94"/>
      <c r="AH98" s="94"/>
      <c r="AI98" s="94"/>
      <c r="AJ98" s="94"/>
      <c r="AK98" s="94"/>
      <c r="AL98" s="94"/>
      <c r="AM98" s="94"/>
      <c r="AN98" s="94"/>
      <c r="AO98" s="94"/>
      <c r="AP98" s="94"/>
      <c r="AQ98" s="94"/>
      <c r="AR98" s="94"/>
      <c r="AS98" s="94"/>
      <c r="AT98" s="94"/>
      <c r="AU98" s="94"/>
      <c r="AV98" s="94"/>
      <c r="AW98" s="94"/>
      <c r="AX98" s="94"/>
      <c r="AY98" s="94"/>
      <c r="AZ98" s="94"/>
      <c r="BA98" s="94"/>
      <c r="BB98" s="94"/>
      <c r="BC98" s="94"/>
      <c r="BD98" s="94"/>
      <c r="BE98" s="94"/>
      <c r="BF98" s="94"/>
      <c r="BG98" s="94"/>
      <c r="BH98" s="94"/>
      <c r="BI98" s="94"/>
    </row>
    <row r="99" spans="2:61" ht="13.5"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4"/>
      <c r="AL99" s="94"/>
      <c r="AM99" s="94"/>
      <c r="AN99" s="94"/>
      <c r="AO99" s="94"/>
      <c r="AP99" s="94"/>
      <c r="AQ99" s="94"/>
      <c r="AR99" s="94"/>
      <c r="AS99" s="94"/>
      <c r="AT99" s="94"/>
      <c r="AU99" s="94"/>
      <c r="AV99" s="94"/>
      <c r="AW99" s="94"/>
      <c r="AX99" s="94"/>
      <c r="AY99" s="94"/>
      <c r="AZ99" s="94"/>
      <c r="BA99" s="94"/>
      <c r="BB99" s="94"/>
      <c r="BC99" s="94"/>
      <c r="BD99" s="94"/>
      <c r="BE99" s="94"/>
      <c r="BF99" s="94"/>
      <c r="BG99" s="94"/>
      <c r="BH99" s="94"/>
      <c r="BI99" s="94"/>
    </row>
    <row r="100" spans="2:61" ht="13.5"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4"/>
      <c r="AL100" s="94"/>
      <c r="AM100" s="94"/>
      <c r="AN100" s="94"/>
      <c r="AO100" s="94"/>
      <c r="AP100" s="94"/>
      <c r="AQ100" s="94"/>
      <c r="AR100" s="94"/>
      <c r="AS100" s="94"/>
      <c r="AT100" s="94"/>
      <c r="AU100" s="94"/>
      <c r="AV100" s="94"/>
      <c r="AW100" s="94"/>
      <c r="AX100" s="94"/>
      <c r="AY100" s="94"/>
      <c r="AZ100" s="94"/>
      <c r="BA100" s="94"/>
      <c r="BB100" s="94"/>
      <c r="BC100" s="94"/>
      <c r="BD100" s="94"/>
      <c r="BE100" s="94"/>
      <c r="BF100" s="94"/>
      <c r="BG100" s="94"/>
      <c r="BH100" s="94"/>
      <c r="BI100" s="94"/>
    </row>
    <row r="101" spans="2:61" ht="13.5"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  <c r="AA101" s="94"/>
      <c r="AB101" s="94"/>
      <c r="AC101" s="94"/>
      <c r="AD101" s="94"/>
      <c r="AE101" s="94"/>
      <c r="AF101" s="94"/>
      <c r="AG101" s="94"/>
      <c r="AH101" s="94"/>
      <c r="AI101" s="94"/>
      <c r="AJ101" s="94"/>
      <c r="AK101" s="94"/>
      <c r="AL101" s="94"/>
      <c r="AM101" s="94"/>
      <c r="AN101" s="94"/>
      <c r="AO101" s="94"/>
      <c r="AP101" s="94"/>
      <c r="AQ101" s="94"/>
      <c r="AR101" s="94"/>
      <c r="AS101" s="94"/>
      <c r="AT101" s="94"/>
      <c r="AU101" s="94"/>
      <c r="AV101" s="94"/>
      <c r="AW101" s="94"/>
      <c r="AX101" s="94"/>
      <c r="AY101" s="94"/>
      <c r="AZ101" s="94"/>
      <c r="BA101" s="94"/>
      <c r="BB101" s="94"/>
      <c r="BC101" s="94"/>
      <c r="BD101" s="94"/>
      <c r="BE101" s="94"/>
      <c r="BF101" s="94"/>
      <c r="BG101" s="94"/>
      <c r="BH101" s="94"/>
      <c r="BI101" s="94"/>
    </row>
    <row r="102" spans="2:61" ht="13.5"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4"/>
      <c r="AB102" s="94"/>
      <c r="AC102" s="94"/>
      <c r="AD102" s="94"/>
      <c r="AE102" s="94"/>
      <c r="AF102" s="94"/>
      <c r="AG102" s="94"/>
      <c r="AH102" s="94"/>
      <c r="AI102" s="94"/>
      <c r="AJ102" s="94"/>
      <c r="AK102" s="94"/>
      <c r="AL102" s="94"/>
      <c r="AM102" s="94"/>
      <c r="AN102" s="94"/>
      <c r="AO102" s="94"/>
      <c r="AP102" s="94"/>
      <c r="AQ102" s="94"/>
      <c r="AR102" s="94"/>
      <c r="AS102" s="94"/>
      <c r="AT102" s="94"/>
      <c r="AU102" s="94"/>
      <c r="AV102" s="94"/>
      <c r="AW102" s="94"/>
      <c r="AX102" s="94"/>
      <c r="AY102" s="94"/>
      <c r="AZ102" s="94"/>
      <c r="BA102" s="94"/>
      <c r="BB102" s="94"/>
      <c r="BC102" s="94"/>
      <c r="BD102" s="94"/>
      <c r="BE102" s="94"/>
      <c r="BF102" s="94"/>
      <c r="BG102" s="94"/>
      <c r="BH102" s="94"/>
      <c r="BI102" s="94"/>
    </row>
    <row r="103" spans="2:61" ht="13.5"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  <c r="AA103" s="94"/>
      <c r="AB103" s="94"/>
      <c r="AC103" s="94"/>
      <c r="AD103" s="94"/>
      <c r="AE103" s="94"/>
      <c r="AF103" s="94"/>
      <c r="AG103" s="94"/>
      <c r="AH103" s="94"/>
      <c r="AI103" s="94"/>
      <c r="AJ103" s="94"/>
      <c r="AK103" s="94"/>
      <c r="AL103" s="94"/>
      <c r="AM103" s="94"/>
      <c r="AN103" s="94"/>
      <c r="AO103" s="94"/>
      <c r="AP103" s="94"/>
      <c r="AQ103" s="94"/>
      <c r="AR103" s="94"/>
      <c r="AS103" s="94"/>
      <c r="AT103" s="94"/>
      <c r="AU103" s="94"/>
      <c r="AV103" s="94"/>
      <c r="AW103" s="94"/>
      <c r="AX103" s="94"/>
      <c r="AY103" s="94"/>
      <c r="AZ103" s="94"/>
      <c r="BA103" s="94"/>
      <c r="BB103" s="94"/>
      <c r="BC103" s="94"/>
      <c r="BD103" s="94"/>
      <c r="BE103" s="94"/>
      <c r="BF103" s="94"/>
      <c r="BG103" s="94"/>
      <c r="BH103" s="94"/>
      <c r="BI103" s="94"/>
    </row>
    <row r="104" spans="2:61" ht="13.5"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  <c r="X104" s="94"/>
      <c r="Y104" s="94"/>
      <c r="Z104" s="94"/>
      <c r="AA104" s="94"/>
      <c r="AB104" s="94"/>
      <c r="AC104" s="94"/>
      <c r="AD104" s="94"/>
      <c r="AE104" s="94"/>
      <c r="AF104" s="94"/>
      <c r="AG104" s="94"/>
      <c r="AH104" s="94"/>
      <c r="AI104" s="94"/>
      <c r="AJ104" s="94"/>
      <c r="AK104" s="94"/>
      <c r="AL104" s="94"/>
      <c r="AM104" s="94"/>
      <c r="AN104" s="94"/>
      <c r="AO104" s="94"/>
      <c r="AP104" s="94"/>
      <c r="AQ104" s="94"/>
      <c r="AR104" s="94"/>
      <c r="AS104" s="94"/>
      <c r="AT104" s="94"/>
      <c r="AU104" s="94"/>
      <c r="AV104" s="94"/>
      <c r="AW104" s="94"/>
      <c r="AX104" s="94"/>
      <c r="AY104" s="94"/>
      <c r="AZ104" s="94"/>
      <c r="BA104" s="94"/>
      <c r="BB104" s="94"/>
      <c r="BC104" s="94"/>
      <c r="BD104" s="94"/>
      <c r="BE104" s="94"/>
      <c r="BF104" s="94"/>
      <c r="BG104" s="94"/>
      <c r="BH104" s="94"/>
      <c r="BI104" s="94"/>
    </row>
    <row r="105" spans="2:61" ht="13.5"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4"/>
      <c r="AL105" s="94"/>
      <c r="AM105" s="94"/>
      <c r="AN105" s="94"/>
      <c r="AO105" s="94"/>
      <c r="AP105" s="94"/>
      <c r="AQ105" s="94"/>
      <c r="AR105" s="94"/>
      <c r="AS105" s="94"/>
      <c r="AT105" s="94"/>
      <c r="AU105" s="94"/>
      <c r="AV105" s="94"/>
      <c r="AW105" s="94"/>
      <c r="AX105" s="94"/>
      <c r="AY105" s="94"/>
      <c r="AZ105" s="94"/>
      <c r="BA105" s="94"/>
      <c r="BB105" s="94"/>
      <c r="BC105" s="94"/>
      <c r="BD105" s="94"/>
      <c r="BE105" s="94"/>
      <c r="BF105" s="94"/>
      <c r="BG105" s="94"/>
      <c r="BH105" s="94"/>
      <c r="BI105" s="94"/>
    </row>
    <row r="106" spans="2:61" ht="13.5"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  <c r="X106" s="94"/>
      <c r="Y106" s="94"/>
      <c r="Z106" s="94"/>
      <c r="AA106" s="94"/>
      <c r="AB106" s="94"/>
      <c r="AC106" s="94"/>
      <c r="AD106" s="94"/>
      <c r="AE106" s="94"/>
      <c r="AF106" s="94"/>
      <c r="AG106" s="94"/>
      <c r="AH106" s="94"/>
      <c r="AI106" s="94"/>
      <c r="AJ106" s="94"/>
      <c r="AK106" s="94"/>
      <c r="AL106" s="94"/>
      <c r="AM106" s="94"/>
      <c r="AN106" s="94"/>
      <c r="AO106" s="94"/>
      <c r="AP106" s="94"/>
      <c r="AQ106" s="94"/>
      <c r="AR106" s="94"/>
      <c r="AS106" s="94"/>
      <c r="AT106" s="94"/>
      <c r="AU106" s="94"/>
      <c r="AV106" s="94"/>
      <c r="AW106" s="94"/>
      <c r="AX106" s="94"/>
      <c r="AY106" s="94"/>
      <c r="AZ106" s="94"/>
      <c r="BA106" s="94"/>
      <c r="BB106" s="94"/>
      <c r="BC106" s="94"/>
      <c r="BD106" s="94"/>
      <c r="BE106" s="94"/>
      <c r="BF106" s="94"/>
      <c r="BG106" s="94"/>
      <c r="BH106" s="94"/>
      <c r="BI106" s="94"/>
    </row>
    <row r="107" spans="2:61" ht="13.5">
      <c r="B107" s="94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  <c r="AA107" s="94"/>
      <c r="AB107" s="94"/>
      <c r="AC107" s="94"/>
      <c r="AD107" s="94"/>
      <c r="AE107" s="94"/>
      <c r="AF107" s="94"/>
      <c r="AG107" s="94"/>
      <c r="AH107" s="94"/>
      <c r="AI107" s="94"/>
      <c r="AJ107" s="94"/>
      <c r="AK107" s="94"/>
      <c r="AL107" s="94"/>
      <c r="AM107" s="94"/>
      <c r="AN107" s="94"/>
      <c r="AO107" s="94"/>
      <c r="AP107" s="94"/>
      <c r="AQ107" s="94"/>
      <c r="AR107" s="94"/>
      <c r="AS107" s="94"/>
      <c r="AT107" s="94"/>
      <c r="AU107" s="94"/>
      <c r="AV107" s="94"/>
      <c r="AW107" s="94"/>
      <c r="AX107" s="94"/>
      <c r="AY107" s="94"/>
      <c r="AZ107" s="94"/>
      <c r="BA107" s="94"/>
      <c r="BB107" s="94"/>
      <c r="BC107" s="94"/>
      <c r="BD107" s="94"/>
      <c r="BE107" s="94"/>
      <c r="BF107" s="94"/>
      <c r="BG107" s="94"/>
      <c r="BH107" s="94"/>
      <c r="BI107" s="94"/>
    </row>
    <row r="108" spans="2:61" ht="13.5"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  <c r="AC108" s="94"/>
      <c r="AD108" s="94"/>
      <c r="AE108" s="94"/>
      <c r="AF108" s="94"/>
      <c r="AG108" s="94"/>
      <c r="AH108" s="94"/>
      <c r="AI108" s="94"/>
      <c r="AJ108" s="94"/>
      <c r="AK108" s="94"/>
      <c r="AL108" s="94"/>
      <c r="AM108" s="94"/>
      <c r="AN108" s="94"/>
      <c r="AO108" s="94"/>
      <c r="AP108" s="94"/>
      <c r="AQ108" s="94"/>
      <c r="AR108" s="94"/>
      <c r="AS108" s="94"/>
      <c r="AT108" s="94"/>
      <c r="AU108" s="94"/>
      <c r="AV108" s="94"/>
      <c r="AW108" s="94"/>
      <c r="AX108" s="94"/>
      <c r="AY108" s="94"/>
      <c r="AZ108" s="94"/>
      <c r="BA108" s="94"/>
      <c r="BB108" s="94"/>
      <c r="BC108" s="94"/>
      <c r="BD108" s="94"/>
      <c r="BE108" s="94"/>
      <c r="BF108" s="94"/>
      <c r="BG108" s="94"/>
      <c r="BH108" s="94"/>
      <c r="BI108" s="94"/>
    </row>
    <row r="109" spans="2:61" ht="13.5"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/>
      <c r="Y109" s="94"/>
      <c r="Z109" s="94"/>
      <c r="AA109" s="94"/>
      <c r="AB109" s="94"/>
      <c r="AC109" s="94"/>
      <c r="AD109" s="94"/>
      <c r="AE109" s="94"/>
      <c r="AF109" s="94"/>
      <c r="AG109" s="94"/>
      <c r="AH109" s="94"/>
      <c r="AI109" s="94"/>
      <c r="AJ109" s="94"/>
      <c r="AK109" s="94"/>
      <c r="AL109" s="94"/>
      <c r="AM109" s="94"/>
      <c r="AN109" s="94"/>
      <c r="AO109" s="94"/>
      <c r="AP109" s="94"/>
      <c r="AQ109" s="94"/>
      <c r="AR109" s="94"/>
      <c r="AS109" s="94"/>
      <c r="AT109" s="94"/>
      <c r="AU109" s="94"/>
      <c r="AV109" s="94"/>
      <c r="AW109" s="94"/>
      <c r="AX109" s="94"/>
      <c r="AY109" s="94"/>
      <c r="AZ109" s="94"/>
      <c r="BA109" s="94"/>
      <c r="BB109" s="94"/>
      <c r="BC109" s="94"/>
      <c r="BD109" s="94"/>
      <c r="BE109" s="94"/>
      <c r="BF109" s="94"/>
      <c r="BG109" s="94"/>
      <c r="BH109" s="94"/>
      <c r="BI109" s="94"/>
    </row>
    <row r="110" spans="2:61" ht="13.5"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4"/>
      <c r="AB110" s="94"/>
      <c r="AC110" s="94"/>
      <c r="AD110" s="94"/>
      <c r="AE110" s="94"/>
      <c r="AF110" s="94"/>
      <c r="AG110" s="94"/>
      <c r="AH110" s="94"/>
      <c r="AI110" s="94"/>
      <c r="AJ110" s="94"/>
      <c r="AK110" s="94"/>
      <c r="AL110" s="94"/>
      <c r="AM110" s="94"/>
      <c r="AN110" s="94"/>
      <c r="AO110" s="94"/>
      <c r="AP110" s="94"/>
      <c r="AQ110" s="94"/>
      <c r="AR110" s="94"/>
      <c r="AS110" s="94"/>
      <c r="AT110" s="94"/>
      <c r="AU110" s="94"/>
      <c r="AV110" s="94"/>
      <c r="AW110" s="94"/>
      <c r="AX110" s="94"/>
      <c r="AY110" s="94"/>
      <c r="AZ110" s="94"/>
      <c r="BA110" s="94"/>
      <c r="BB110" s="94"/>
      <c r="BC110" s="94"/>
      <c r="BD110" s="94"/>
      <c r="BE110" s="94"/>
      <c r="BF110" s="94"/>
      <c r="BG110" s="94"/>
      <c r="BH110" s="94"/>
      <c r="BI110" s="94"/>
    </row>
    <row r="111" spans="2:61" ht="13.5"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94"/>
      <c r="AB111" s="94"/>
      <c r="AC111" s="94"/>
      <c r="AD111" s="94"/>
      <c r="AE111" s="94"/>
      <c r="AF111" s="94"/>
      <c r="AG111" s="94"/>
      <c r="AH111" s="94"/>
      <c r="AI111" s="94"/>
      <c r="AJ111" s="94"/>
      <c r="AK111" s="94"/>
      <c r="AL111" s="94"/>
      <c r="AM111" s="94"/>
      <c r="AN111" s="94"/>
      <c r="AO111" s="94"/>
      <c r="AP111" s="94"/>
      <c r="AQ111" s="94"/>
      <c r="AR111" s="94"/>
      <c r="AS111" s="94"/>
      <c r="AT111" s="94"/>
      <c r="AU111" s="94"/>
      <c r="AV111" s="94"/>
      <c r="AW111" s="94"/>
      <c r="AX111" s="94"/>
      <c r="AY111" s="94"/>
      <c r="AZ111" s="94"/>
      <c r="BA111" s="94"/>
      <c r="BB111" s="94"/>
      <c r="BC111" s="94"/>
      <c r="BD111" s="94"/>
      <c r="BE111" s="94"/>
      <c r="BF111" s="94"/>
      <c r="BG111" s="94"/>
      <c r="BH111" s="94"/>
      <c r="BI111" s="94"/>
    </row>
    <row r="112" spans="2:61" ht="13.5">
      <c r="B112" s="94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94"/>
      <c r="Z112" s="94"/>
      <c r="AA112" s="94"/>
      <c r="AB112" s="94"/>
      <c r="AC112" s="94"/>
      <c r="AD112" s="94"/>
      <c r="AE112" s="94"/>
      <c r="AF112" s="94"/>
      <c r="AG112" s="94"/>
      <c r="AH112" s="94"/>
      <c r="AI112" s="94"/>
      <c r="AJ112" s="94"/>
      <c r="AK112" s="94"/>
      <c r="AL112" s="94"/>
      <c r="AM112" s="94"/>
      <c r="AN112" s="94"/>
      <c r="AO112" s="94"/>
      <c r="AP112" s="94"/>
      <c r="AQ112" s="94"/>
      <c r="AR112" s="94"/>
      <c r="AS112" s="94"/>
      <c r="AT112" s="94"/>
      <c r="AU112" s="94"/>
      <c r="AV112" s="94"/>
      <c r="AW112" s="94"/>
      <c r="AX112" s="94"/>
      <c r="AY112" s="94"/>
      <c r="AZ112" s="94"/>
      <c r="BA112" s="94"/>
      <c r="BB112" s="94"/>
      <c r="BC112" s="94"/>
      <c r="BD112" s="94"/>
      <c r="BE112" s="94"/>
      <c r="BF112" s="94"/>
      <c r="BG112" s="94"/>
      <c r="BH112" s="94"/>
      <c r="BI112" s="94"/>
    </row>
    <row r="113" spans="2:61" ht="13.5"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4"/>
      <c r="AB113" s="94"/>
      <c r="AC113" s="94"/>
      <c r="AD113" s="94"/>
      <c r="AE113" s="94"/>
      <c r="AF113" s="94"/>
      <c r="AG113" s="94"/>
      <c r="AH113" s="94"/>
      <c r="AI113" s="94"/>
      <c r="AJ113" s="94"/>
      <c r="AK113" s="94"/>
      <c r="AL113" s="94"/>
      <c r="AM113" s="94"/>
      <c r="AN113" s="94"/>
      <c r="AO113" s="94"/>
      <c r="AP113" s="94"/>
      <c r="AQ113" s="94"/>
      <c r="AR113" s="94"/>
      <c r="AS113" s="94"/>
      <c r="AT113" s="94"/>
      <c r="AU113" s="94"/>
      <c r="AV113" s="94"/>
      <c r="AW113" s="94"/>
      <c r="AX113" s="94"/>
      <c r="AY113" s="94"/>
      <c r="AZ113" s="94"/>
      <c r="BA113" s="94"/>
      <c r="BB113" s="94"/>
      <c r="BC113" s="94"/>
      <c r="BD113" s="94"/>
      <c r="BE113" s="94"/>
      <c r="BF113" s="94"/>
      <c r="BG113" s="94"/>
      <c r="BH113" s="94"/>
      <c r="BI113" s="94"/>
    </row>
    <row r="114" spans="2:61" ht="13.5"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4"/>
      <c r="AB114" s="94"/>
      <c r="AC114" s="94"/>
      <c r="AD114" s="94"/>
      <c r="AE114" s="94"/>
      <c r="AF114" s="94"/>
      <c r="AG114" s="94"/>
      <c r="AH114" s="94"/>
      <c r="AI114" s="94"/>
      <c r="AJ114" s="94"/>
      <c r="AK114" s="94"/>
      <c r="AL114" s="94"/>
      <c r="AM114" s="94"/>
      <c r="AN114" s="94"/>
      <c r="AO114" s="94"/>
      <c r="AP114" s="94"/>
      <c r="AQ114" s="94"/>
      <c r="AR114" s="94"/>
      <c r="AS114" s="94"/>
      <c r="AT114" s="94"/>
      <c r="AU114" s="94"/>
      <c r="AV114" s="94"/>
      <c r="AW114" s="94"/>
      <c r="AX114" s="94"/>
      <c r="AY114" s="94"/>
      <c r="AZ114" s="94"/>
      <c r="BA114" s="94"/>
      <c r="BB114" s="94"/>
      <c r="BC114" s="94"/>
      <c r="BD114" s="94"/>
      <c r="BE114" s="94"/>
      <c r="BF114" s="94"/>
      <c r="BG114" s="94"/>
      <c r="BH114" s="94"/>
      <c r="BI114" s="94"/>
    </row>
    <row r="115" spans="2:61" ht="13.5"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4"/>
      <c r="Y115" s="94"/>
      <c r="Z115" s="94"/>
      <c r="AA115" s="94"/>
      <c r="AB115" s="94"/>
      <c r="AC115" s="94"/>
      <c r="AD115" s="94"/>
      <c r="AE115" s="94"/>
      <c r="AF115" s="94"/>
      <c r="AG115" s="94"/>
      <c r="AH115" s="94"/>
      <c r="AI115" s="94"/>
      <c r="AJ115" s="94"/>
      <c r="AK115" s="94"/>
      <c r="AL115" s="94"/>
      <c r="AM115" s="94"/>
      <c r="AN115" s="94"/>
      <c r="AO115" s="94"/>
      <c r="AP115" s="94"/>
      <c r="AQ115" s="94"/>
      <c r="AR115" s="94"/>
      <c r="AS115" s="94"/>
      <c r="AT115" s="94"/>
      <c r="AU115" s="94"/>
      <c r="AV115" s="94"/>
      <c r="AW115" s="94"/>
      <c r="AX115" s="94"/>
      <c r="AY115" s="94"/>
      <c r="AZ115" s="94"/>
      <c r="BA115" s="94"/>
      <c r="BB115" s="94"/>
      <c r="BC115" s="94"/>
      <c r="BD115" s="94"/>
      <c r="BE115" s="94"/>
      <c r="BF115" s="94"/>
      <c r="BG115" s="94"/>
      <c r="BH115" s="94"/>
      <c r="BI115" s="94"/>
    </row>
    <row r="116" spans="2:61" ht="13.5"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  <c r="X116" s="94"/>
      <c r="Y116" s="94"/>
      <c r="Z116" s="94"/>
      <c r="AA116" s="94"/>
      <c r="AB116" s="94"/>
      <c r="AC116" s="94"/>
      <c r="AD116" s="94"/>
      <c r="AE116" s="94"/>
      <c r="AF116" s="94"/>
      <c r="AG116" s="94"/>
      <c r="AH116" s="94"/>
      <c r="AI116" s="94"/>
      <c r="AJ116" s="94"/>
      <c r="AK116" s="94"/>
      <c r="AL116" s="94"/>
      <c r="AM116" s="94"/>
      <c r="AN116" s="94"/>
      <c r="AO116" s="94"/>
      <c r="AP116" s="94"/>
      <c r="AQ116" s="94"/>
      <c r="AR116" s="94"/>
      <c r="AS116" s="94"/>
      <c r="AT116" s="94"/>
      <c r="AU116" s="94"/>
      <c r="AV116" s="94"/>
      <c r="AW116" s="94"/>
      <c r="AX116" s="94"/>
      <c r="AY116" s="94"/>
      <c r="AZ116" s="94"/>
      <c r="BA116" s="94"/>
      <c r="BB116" s="94"/>
      <c r="BC116" s="94"/>
      <c r="BD116" s="94"/>
      <c r="BE116" s="94"/>
      <c r="BF116" s="94"/>
      <c r="BG116" s="94"/>
      <c r="BH116" s="94"/>
      <c r="BI116" s="94"/>
    </row>
    <row r="117" spans="2:61" ht="13.5"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4"/>
      <c r="X117" s="94"/>
      <c r="Y117" s="94"/>
      <c r="Z117" s="94"/>
      <c r="AA117" s="94"/>
      <c r="AB117" s="94"/>
      <c r="AC117" s="94"/>
      <c r="AD117" s="94"/>
      <c r="AE117" s="94"/>
      <c r="AF117" s="94"/>
      <c r="AG117" s="94"/>
      <c r="AH117" s="94"/>
      <c r="AI117" s="94"/>
      <c r="AJ117" s="94"/>
      <c r="AK117" s="94"/>
      <c r="AL117" s="94"/>
      <c r="AM117" s="94"/>
      <c r="AN117" s="94"/>
      <c r="AO117" s="94"/>
      <c r="AP117" s="94"/>
      <c r="AQ117" s="94"/>
      <c r="AR117" s="94"/>
      <c r="AS117" s="94"/>
      <c r="AT117" s="94"/>
      <c r="AU117" s="94"/>
      <c r="AV117" s="94"/>
      <c r="AW117" s="94"/>
      <c r="AX117" s="94"/>
      <c r="AY117" s="94"/>
      <c r="AZ117" s="94"/>
      <c r="BA117" s="94"/>
      <c r="BB117" s="94"/>
      <c r="BC117" s="94"/>
      <c r="BD117" s="94"/>
      <c r="BE117" s="94"/>
      <c r="BF117" s="94"/>
      <c r="BG117" s="94"/>
      <c r="BH117" s="94"/>
      <c r="BI117" s="94"/>
    </row>
    <row r="118" spans="2:61" ht="13.5"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4"/>
      <c r="AB118" s="94"/>
      <c r="AC118" s="94"/>
      <c r="AD118" s="94"/>
      <c r="AE118" s="94"/>
      <c r="AF118" s="94"/>
      <c r="AG118" s="94"/>
      <c r="AH118" s="94"/>
      <c r="AI118" s="94"/>
      <c r="AJ118" s="94"/>
      <c r="AK118" s="94"/>
      <c r="AL118" s="94"/>
      <c r="AM118" s="94"/>
      <c r="AN118" s="94"/>
      <c r="AO118" s="94"/>
      <c r="AP118" s="94"/>
      <c r="AQ118" s="94"/>
      <c r="AR118" s="94"/>
      <c r="AS118" s="94"/>
      <c r="AT118" s="94"/>
      <c r="AU118" s="94"/>
      <c r="AV118" s="94"/>
      <c r="AW118" s="94"/>
      <c r="AX118" s="94"/>
      <c r="AY118" s="94"/>
      <c r="AZ118" s="94"/>
      <c r="BA118" s="94"/>
      <c r="BB118" s="94"/>
      <c r="BC118" s="94"/>
      <c r="BD118" s="94"/>
      <c r="BE118" s="94"/>
      <c r="BF118" s="94"/>
      <c r="BG118" s="94"/>
      <c r="BH118" s="94"/>
      <c r="BI118" s="94"/>
    </row>
    <row r="119" spans="2:61" ht="13.5">
      <c r="B119" s="94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4"/>
      <c r="X119" s="94"/>
      <c r="Y119" s="94"/>
      <c r="Z119" s="94"/>
      <c r="AA119" s="94"/>
      <c r="AB119" s="94"/>
      <c r="AC119" s="94"/>
      <c r="AD119" s="94"/>
      <c r="AE119" s="94"/>
      <c r="AF119" s="94"/>
      <c r="AG119" s="94"/>
      <c r="AH119" s="94"/>
      <c r="AI119" s="94"/>
      <c r="AJ119" s="94"/>
      <c r="AK119" s="94"/>
      <c r="AL119" s="94"/>
      <c r="AM119" s="94"/>
      <c r="AN119" s="94"/>
      <c r="AO119" s="94"/>
      <c r="AP119" s="94"/>
      <c r="AQ119" s="94"/>
      <c r="AR119" s="94"/>
      <c r="AS119" s="94"/>
      <c r="AT119" s="94"/>
      <c r="AU119" s="94"/>
      <c r="AV119" s="94"/>
      <c r="AW119" s="94"/>
      <c r="AX119" s="94"/>
      <c r="AY119" s="94"/>
      <c r="AZ119" s="94"/>
      <c r="BA119" s="94"/>
      <c r="BB119" s="94"/>
      <c r="BC119" s="94"/>
      <c r="BD119" s="94"/>
      <c r="BE119" s="94"/>
      <c r="BF119" s="94"/>
      <c r="BG119" s="94"/>
      <c r="BH119" s="94"/>
      <c r="BI119" s="94"/>
    </row>
    <row r="120" spans="2:61" ht="13.5">
      <c r="B120" s="94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  <c r="X120" s="94"/>
      <c r="Y120" s="94"/>
      <c r="Z120" s="94"/>
      <c r="AA120" s="94"/>
      <c r="AB120" s="94"/>
      <c r="AC120" s="94"/>
      <c r="AD120" s="94"/>
      <c r="AE120" s="94"/>
      <c r="AF120" s="94"/>
      <c r="AG120" s="94"/>
      <c r="AH120" s="94"/>
      <c r="AI120" s="94"/>
      <c r="AJ120" s="94"/>
      <c r="AK120" s="94"/>
      <c r="AL120" s="94"/>
      <c r="AM120" s="94"/>
      <c r="AN120" s="94"/>
      <c r="AO120" s="94"/>
      <c r="AP120" s="94"/>
      <c r="AQ120" s="94"/>
      <c r="AR120" s="94"/>
      <c r="AS120" s="94"/>
      <c r="AT120" s="94"/>
      <c r="AU120" s="94"/>
      <c r="AV120" s="94"/>
      <c r="AW120" s="94"/>
      <c r="AX120" s="94"/>
      <c r="AY120" s="94"/>
      <c r="AZ120" s="94"/>
      <c r="BA120" s="94"/>
      <c r="BB120" s="94"/>
      <c r="BC120" s="94"/>
      <c r="BD120" s="94"/>
      <c r="BE120" s="94"/>
      <c r="BF120" s="94"/>
      <c r="BG120" s="94"/>
      <c r="BH120" s="94"/>
      <c r="BI120" s="94"/>
    </row>
  </sheetData>
  <sheetProtection/>
  <mergeCells count="7">
    <mergeCell ref="J5:K5"/>
    <mergeCell ref="A13:B13"/>
    <mergeCell ref="A5:A6"/>
    <mergeCell ref="B5:C5"/>
    <mergeCell ref="H5:I5"/>
    <mergeCell ref="D5:E5"/>
    <mergeCell ref="F5:G5"/>
  </mergeCells>
  <printOptions/>
  <pageMargins left="0.75" right="0.33" top="0.76" bottom="0.51" header="0.5" footer="0.5"/>
  <pageSetup horizontalDpi="600" verticalDpi="600" orientation="landscape" paperSize="9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C14"/>
  <sheetViews>
    <sheetView zoomScalePageLayoutView="0" workbookViewId="0" topLeftCell="A1">
      <selection activeCell="A2" sqref="A2:C2"/>
    </sheetView>
  </sheetViews>
  <sheetFormatPr defaultColWidth="8.88671875" defaultRowHeight="13.5"/>
  <cols>
    <col min="1" max="1" width="15.5546875" style="0" customWidth="1"/>
    <col min="2" max="2" width="18.3359375" style="0" customWidth="1"/>
    <col min="3" max="3" width="19.21484375" style="0" customWidth="1"/>
  </cols>
  <sheetData>
    <row r="1" s="14" customFormat="1" ht="15.75" customHeight="1"/>
    <row r="2" spans="1:3" s="14" customFormat="1" ht="22.5" customHeight="1">
      <c r="A2" s="426" t="s">
        <v>652</v>
      </c>
      <c r="B2" s="426"/>
      <c r="C2" s="426"/>
    </row>
    <row r="3" spans="1:3" s="14" customFormat="1" ht="16.5" customHeight="1">
      <c r="A3" s="44"/>
      <c r="B3" s="44"/>
      <c r="C3" s="44"/>
    </row>
    <row r="4" spans="1:3" s="42" customFormat="1" ht="22.5" customHeight="1">
      <c r="A4" s="165" t="s">
        <v>9</v>
      </c>
      <c r="B4" s="166"/>
      <c r="C4" s="166"/>
    </row>
    <row r="5" spans="1:3" s="42" customFormat="1" ht="22.5" customHeight="1">
      <c r="A5" s="485" t="s">
        <v>549</v>
      </c>
      <c r="B5" s="433" t="s">
        <v>550</v>
      </c>
      <c r="C5" s="431"/>
    </row>
    <row r="6" spans="1:3" s="42" customFormat="1" ht="24" customHeight="1">
      <c r="A6" s="486"/>
      <c r="B6" s="35" t="s">
        <v>285</v>
      </c>
      <c r="C6" s="36" t="s">
        <v>286</v>
      </c>
    </row>
    <row r="7" spans="1:3" s="15" customFormat="1" ht="27" customHeight="1">
      <c r="A7" s="41" t="s">
        <v>551</v>
      </c>
      <c r="B7" s="318">
        <v>515</v>
      </c>
      <c r="C7" s="321">
        <v>2224</v>
      </c>
    </row>
    <row r="8" spans="1:3" s="15" customFormat="1" ht="27" customHeight="1">
      <c r="A8" s="41" t="s">
        <v>552</v>
      </c>
      <c r="B8" s="319">
        <v>771</v>
      </c>
      <c r="C8" s="141">
        <v>2689</v>
      </c>
    </row>
    <row r="9" spans="1:3" s="15" customFormat="1" ht="27" customHeight="1">
      <c r="A9" s="41" t="s">
        <v>553</v>
      </c>
      <c r="B9" s="319">
        <v>852</v>
      </c>
      <c r="C9" s="141">
        <v>1614</v>
      </c>
    </row>
    <row r="10" spans="1:3" s="15" customFormat="1" ht="27" customHeight="1">
      <c r="A10" s="41" t="s">
        <v>554</v>
      </c>
      <c r="B10" s="319">
        <v>864</v>
      </c>
      <c r="C10" s="141">
        <v>1655</v>
      </c>
    </row>
    <row r="11" spans="1:3" s="15" customFormat="1" ht="27" customHeight="1">
      <c r="A11" s="41" t="s">
        <v>559</v>
      </c>
      <c r="B11" s="320">
        <v>915</v>
      </c>
      <c r="C11" s="388">
        <v>1483</v>
      </c>
    </row>
    <row r="12" spans="1:3" s="15" customFormat="1" ht="27" customHeight="1">
      <c r="A12" s="333" t="s">
        <v>561</v>
      </c>
      <c r="B12" s="389">
        <v>946</v>
      </c>
      <c r="C12" s="389">
        <v>1539</v>
      </c>
    </row>
    <row r="13" spans="1:2" ht="13.5">
      <c r="A13" s="481" t="s">
        <v>555</v>
      </c>
      <c r="B13" s="481"/>
    </row>
    <row r="14" spans="1:2" ht="13.5">
      <c r="A14" s="481" t="s">
        <v>625</v>
      </c>
      <c r="B14" s="481"/>
    </row>
  </sheetData>
  <sheetProtection/>
  <mergeCells count="5">
    <mergeCell ref="A2:C2"/>
    <mergeCell ref="A5:A6"/>
    <mergeCell ref="B5:C5"/>
    <mergeCell ref="A13:B13"/>
    <mergeCell ref="A14:B14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">
      <selection activeCell="A2" sqref="A2:F2"/>
    </sheetView>
  </sheetViews>
  <sheetFormatPr defaultColWidth="8.88671875" defaultRowHeight="13.5"/>
  <sheetData>
    <row r="1" spans="7:14" s="16" customFormat="1" ht="19.5" customHeight="1">
      <c r="G1" s="22"/>
      <c r="H1" s="33"/>
      <c r="I1" s="34"/>
      <c r="J1" s="22"/>
      <c r="K1" s="34"/>
      <c r="L1" s="22"/>
      <c r="M1" s="34"/>
      <c r="N1" s="22"/>
    </row>
    <row r="2" spans="1:14" s="16" customFormat="1" ht="22.5" customHeight="1">
      <c r="A2" s="488" t="s">
        <v>653</v>
      </c>
      <c r="B2" s="488"/>
      <c r="C2" s="488"/>
      <c r="D2" s="488"/>
      <c r="E2" s="488"/>
      <c r="F2" s="488"/>
      <c r="G2" s="22"/>
      <c r="H2" s="33"/>
      <c r="I2" s="34"/>
      <c r="J2" s="22"/>
      <c r="K2" s="34"/>
      <c r="L2" s="22"/>
      <c r="M2" s="34"/>
      <c r="N2" s="22"/>
    </row>
    <row r="3" spans="1:14" s="16" customFormat="1" ht="18.75" customHeight="1">
      <c r="A3" s="34"/>
      <c r="B3" s="22"/>
      <c r="C3" s="34"/>
      <c r="D3" s="22"/>
      <c r="E3" s="22"/>
      <c r="F3" s="34"/>
      <c r="G3" s="22"/>
      <c r="H3" s="34"/>
      <c r="I3" s="34"/>
      <c r="J3" s="22"/>
      <c r="K3" s="34"/>
      <c r="L3" s="22"/>
      <c r="M3" s="34"/>
      <c r="N3" s="22"/>
    </row>
    <row r="4" spans="1:14" s="16" customFormat="1" ht="27.75" customHeight="1">
      <c r="A4" s="33" t="s">
        <v>320</v>
      </c>
      <c r="B4" s="22"/>
      <c r="C4" s="34"/>
      <c r="D4" s="22"/>
      <c r="E4" s="22"/>
      <c r="F4" s="33" t="s">
        <v>0</v>
      </c>
      <c r="G4" s="22"/>
      <c r="H4" s="33" t="s">
        <v>0</v>
      </c>
      <c r="I4" s="34"/>
      <c r="J4" s="22"/>
      <c r="K4" s="34"/>
      <c r="L4" s="22"/>
      <c r="M4" s="34"/>
      <c r="N4" s="22"/>
    </row>
    <row r="5" spans="1:12" s="163" customFormat="1" ht="21.75" customHeight="1">
      <c r="A5" s="461" t="s">
        <v>333</v>
      </c>
      <c r="B5" s="472" t="s">
        <v>321</v>
      </c>
      <c r="C5" s="433" t="s">
        <v>322</v>
      </c>
      <c r="D5" s="433"/>
      <c r="E5" s="433"/>
      <c r="F5" s="433"/>
      <c r="G5" s="433" t="s">
        <v>323</v>
      </c>
      <c r="H5" s="433"/>
      <c r="I5" s="433"/>
      <c r="J5" s="431"/>
      <c r="K5" s="433" t="s">
        <v>324</v>
      </c>
      <c r="L5" s="431"/>
    </row>
    <row r="6" spans="1:12" s="163" customFormat="1" ht="21.75" customHeight="1">
      <c r="A6" s="461"/>
      <c r="B6" s="489"/>
      <c r="C6" s="433" t="s">
        <v>325</v>
      </c>
      <c r="D6" s="472" t="s">
        <v>326</v>
      </c>
      <c r="E6" s="433"/>
      <c r="F6" s="433"/>
      <c r="G6" s="461" t="s">
        <v>325</v>
      </c>
      <c r="H6" s="472" t="s">
        <v>326</v>
      </c>
      <c r="I6" s="433"/>
      <c r="J6" s="431"/>
      <c r="K6" s="433" t="s">
        <v>327</v>
      </c>
      <c r="L6" s="431" t="s">
        <v>328</v>
      </c>
    </row>
    <row r="7" spans="1:12" s="163" customFormat="1" ht="21.75" customHeight="1">
      <c r="A7" s="461"/>
      <c r="B7" s="478"/>
      <c r="C7" s="433"/>
      <c r="D7" s="107"/>
      <c r="E7" s="35" t="s">
        <v>328</v>
      </c>
      <c r="F7" s="35" t="s">
        <v>329</v>
      </c>
      <c r="G7" s="461"/>
      <c r="H7" s="107"/>
      <c r="I7" s="35" t="s">
        <v>328</v>
      </c>
      <c r="J7" s="36" t="s">
        <v>329</v>
      </c>
      <c r="K7" s="433"/>
      <c r="L7" s="431"/>
    </row>
    <row r="8" spans="1:14" s="16" customFormat="1" ht="24.75" customHeight="1">
      <c r="A8" s="41" t="s">
        <v>276</v>
      </c>
      <c r="B8" s="175">
        <f>D8+H8+L8</f>
        <v>172245</v>
      </c>
      <c r="C8" s="322">
        <v>1669</v>
      </c>
      <c r="D8" s="173">
        <v>74423</v>
      </c>
      <c r="E8" s="174">
        <v>26267</v>
      </c>
      <c r="F8" s="323">
        <v>48156</v>
      </c>
      <c r="G8" s="174">
        <v>55</v>
      </c>
      <c r="H8" s="60">
        <v>17661</v>
      </c>
      <c r="I8" s="173">
        <v>5260</v>
      </c>
      <c r="J8" s="174">
        <v>12401</v>
      </c>
      <c r="K8" s="324">
        <v>35317</v>
      </c>
      <c r="L8" s="174">
        <v>80161</v>
      </c>
      <c r="M8" s="60"/>
      <c r="N8" s="60"/>
    </row>
    <row r="9" spans="1:19" s="15" customFormat="1" ht="24.75" customHeight="1">
      <c r="A9" s="41" t="s">
        <v>277</v>
      </c>
      <c r="B9" s="175">
        <f>D9+H9+L9</f>
        <v>160283</v>
      </c>
      <c r="C9" s="322">
        <v>1857</v>
      </c>
      <c r="D9" s="176">
        <f>SUM(E9:F9)</f>
        <v>67961</v>
      </c>
      <c r="E9" s="170">
        <v>27808</v>
      </c>
      <c r="F9" s="323">
        <v>40153</v>
      </c>
      <c r="G9" s="170">
        <v>55</v>
      </c>
      <c r="H9" s="170">
        <f>SUM(I9:J9)</f>
        <v>14780</v>
      </c>
      <c r="I9" s="173">
        <v>5035</v>
      </c>
      <c r="J9" s="170">
        <v>9745</v>
      </c>
      <c r="K9" s="325">
        <v>35482</v>
      </c>
      <c r="L9" s="173">
        <v>77542</v>
      </c>
      <c r="M9" s="170"/>
      <c r="N9" s="170"/>
      <c r="O9" s="177"/>
      <c r="P9" s="177"/>
      <c r="Q9" s="177"/>
      <c r="R9" s="177"/>
      <c r="S9" s="177"/>
    </row>
    <row r="10" spans="1:19" s="242" customFormat="1" ht="24.75" customHeight="1">
      <c r="A10" s="41" t="s">
        <v>341</v>
      </c>
      <c r="B10" s="175">
        <v>156593</v>
      </c>
      <c r="C10" s="322">
        <v>1978</v>
      </c>
      <c r="D10" s="176">
        <v>68740</v>
      </c>
      <c r="E10" s="170">
        <v>28231</v>
      </c>
      <c r="F10" s="323">
        <v>40509</v>
      </c>
      <c r="G10" s="170">
        <v>55</v>
      </c>
      <c r="H10" s="170">
        <v>14046</v>
      </c>
      <c r="I10" s="173">
        <v>4845</v>
      </c>
      <c r="J10" s="170">
        <v>9201</v>
      </c>
      <c r="K10" s="325">
        <v>34973</v>
      </c>
      <c r="L10" s="173">
        <v>73807</v>
      </c>
      <c r="M10" s="170"/>
      <c r="N10" s="170"/>
      <c r="O10" s="241"/>
      <c r="P10" s="241"/>
      <c r="Q10" s="241"/>
      <c r="R10" s="241"/>
      <c r="S10" s="241"/>
    </row>
    <row r="11" spans="1:19" s="242" customFormat="1" ht="24.75" customHeight="1">
      <c r="A11" s="41" t="s">
        <v>511</v>
      </c>
      <c r="B11" s="175">
        <v>151709</v>
      </c>
      <c r="C11" s="322">
        <v>2065</v>
      </c>
      <c r="D11" s="176">
        <v>68668</v>
      </c>
      <c r="E11" s="170">
        <v>28604</v>
      </c>
      <c r="F11" s="323">
        <v>40064</v>
      </c>
      <c r="G11" s="170">
        <v>55</v>
      </c>
      <c r="H11" s="170">
        <v>13064</v>
      </c>
      <c r="I11" s="173">
        <v>4621</v>
      </c>
      <c r="J11" s="170">
        <v>8443</v>
      </c>
      <c r="K11" s="325">
        <v>34800</v>
      </c>
      <c r="L11" s="173">
        <v>69977</v>
      </c>
      <c r="M11" s="170"/>
      <c r="N11" s="170"/>
      <c r="O11" s="241"/>
      <c r="P11" s="241"/>
      <c r="Q11" s="241"/>
      <c r="R11" s="241"/>
      <c r="S11" s="241"/>
    </row>
    <row r="12" spans="1:19" s="242" customFormat="1" ht="24.75" customHeight="1">
      <c r="A12" s="41" t="s">
        <v>542</v>
      </c>
      <c r="B12" s="175">
        <v>147562</v>
      </c>
      <c r="C12" s="322">
        <v>2138</v>
      </c>
      <c r="D12" s="176">
        <v>68548</v>
      </c>
      <c r="E12" s="170">
        <v>29187</v>
      </c>
      <c r="F12" s="323">
        <v>39361</v>
      </c>
      <c r="G12" s="170">
        <v>54</v>
      </c>
      <c r="H12" s="170">
        <v>12226</v>
      </c>
      <c r="I12" s="173">
        <v>4410</v>
      </c>
      <c r="J12" s="170">
        <v>7816</v>
      </c>
      <c r="K12" s="325">
        <v>34296</v>
      </c>
      <c r="L12" s="173">
        <v>66788</v>
      </c>
      <c r="M12" s="170"/>
      <c r="N12" s="170"/>
      <c r="O12" s="241"/>
      <c r="P12" s="241"/>
      <c r="Q12" s="241"/>
      <c r="R12" s="241"/>
      <c r="S12" s="241"/>
    </row>
    <row r="13" spans="1:19" s="242" customFormat="1" ht="24.75" customHeight="1">
      <c r="A13" s="333" t="s">
        <v>561</v>
      </c>
      <c r="B13" s="390">
        <f>D13+H13+L13</f>
        <v>157384</v>
      </c>
      <c r="C13" s="391">
        <v>2229</v>
      </c>
      <c r="D13" s="392">
        <f>SUM(E13:F13)</f>
        <v>79196</v>
      </c>
      <c r="E13" s="393">
        <v>30643</v>
      </c>
      <c r="F13" s="394">
        <v>48553</v>
      </c>
      <c r="G13" s="393">
        <v>55</v>
      </c>
      <c r="H13" s="393">
        <f>SUM(I13:J13)</f>
        <v>14152</v>
      </c>
      <c r="I13" s="395">
        <v>4322</v>
      </c>
      <c r="J13" s="396">
        <v>9830</v>
      </c>
      <c r="K13" s="397">
        <v>33834</v>
      </c>
      <c r="L13" s="395">
        <v>64036</v>
      </c>
      <c r="M13" s="170"/>
      <c r="N13" s="170"/>
      <c r="O13" s="241"/>
      <c r="P13" s="241"/>
      <c r="Q13" s="241"/>
      <c r="R13" s="241"/>
      <c r="S13" s="241"/>
    </row>
    <row r="14" spans="1:14" s="89" customFormat="1" ht="20.25" customHeight="1">
      <c r="A14" s="43" t="s">
        <v>330</v>
      </c>
      <c r="B14" s="82"/>
      <c r="C14" s="49"/>
      <c r="D14" s="82"/>
      <c r="E14" s="82"/>
      <c r="F14" s="49"/>
      <c r="G14" s="82"/>
      <c r="H14" s="49"/>
      <c r="I14" s="25"/>
      <c r="J14" s="49"/>
      <c r="K14" s="49"/>
      <c r="L14" s="82"/>
      <c r="M14" s="49"/>
      <c r="N14" s="82"/>
    </row>
    <row r="15" spans="1:14" s="89" customFormat="1" ht="20.25" customHeight="1">
      <c r="A15" s="43" t="s">
        <v>331</v>
      </c>
      <c r="B15" s="82"/>
      <c r="C15" s="49"/>
      <c r="D15" s="82"/>
      <c r="E15" s="82"/>
      <c r="F15" s="49"/>
      <c r="G15" s="82"/>
      <c r="H15" s="49"/>
      <c r="I15" s="25"/>
      <c r="J15" s="49"/>
      <c r="K15" s="49"/>
      <c r="L15" s="82"/>
      <c r="M15" s="49"/>
      <c r="N15" s="82"/>
    </row>
    <row r="16" spans="1:14" s="89" customFormat="1" ht="19.5" customHeight="1">
      <c r="A16" s="43" t="s">
        <v>332</v>
      </c>
      <c r="B16" s="82"/>
      <c r="C16" s="49"/>
      <c r="D16" s="82"/>
      <c r="E16" s="82"/>
      <c r="F16" s="49"/>
      <c r="G16" s="82"/>
      <c r="H16" s="49"/>
      <c r="I16" s="49"/>
      <c r="J16" s="82"/>
      <c r="K16" s="49"/>
      <c r="L16" s="82"/>
      <c r="M16" s="49"/>
      <c r="N16" s="82"/>
    </row>
    <row r="17" spans="1:14" s="89" customFormat="1" ht="19.5" customHeight="1">
      <c r="A17" s="487"/>
      <c r="B17" s="487"/>
      <c r="C17" s="487"/>
      <c r="D17" s="487"/>
      <c r="E17" s="82"/>
      <c r="F17" s="49"/>
      <c r="G17" s="82"/>
      <c r="H17" s="49"/>
      <c r="I17" s="49"/>
      <c r="J17" s="82"/>
      <c r="K17" s="49"/>
      <c r="L17" s="82"/>
      <c r="M17" s="49"/>
      <c r="N17" s="82"/>
    </row>
  </sheetData>
  <sheetProtection/>
  <mergeCells count="13">
    <mergeCell ref="G6:G7"/>
    <mergeCell ref="H6:J6"/>
    <mergeCell ref="K6:K7"/>
    <mergeCell ref="L6:L7"/>
    <mergeCell ref="C5:F5"/>
    <mergeCell ref="G5:J5"/>
    <mergeCell ref="A17:D17"/>
    <mergeCell ref="A2:F2"/>
    <mergeCell ref="A5:A7"/>
    <mergeCell ref="B5:B7"/>
    <mergeCell ref="K5:L5"/>
    <mergeCell ref="C6:C7"/>
    <mergeCell ref="D6:F6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I16"/>
  <sheetViews>
    <sheetView zoomScalePageLayoutView="0" workbookViewId="0" topLeftCell="A1">
      <selection activeCell="A5" sqref="A5:A6"/>
    </sheetView>
  </sheetViews>
  <sheetFormatPr defaultColWidth="8.88671875" defaultRowHeight="13.5"/>
  <cols>
    <col min="1" max="1" width="11.88671875" style="14" customWidth="1"/>
    <col min="2" max="2" width="12.99609375" style="14" customWidth="1"/>
    <col min="3" max="6" width="14.77734375" style="14" customWidth="1"/>
    <col min="7" max="7" width="15.4453125" style="14" customWidth="1"/>
    <col min="8" max="16384" width="8.88671875" style="14" customWidth="1"/>
  </cols>
  <sheetData>
    <row r="2" spans="1:5" s="18" customFormat="1" ht="21" customHeight="1">
      <c r="A2" s="426" t="s">
        <v>654</v>
      </c>
      <c r="B2" s="426"/>
      <c r="C2" s="426"/>
      <c r="D2" s="426"/>
      <c r="E2" s="426"/>
    </row>
    <row r="3" spans="1:4" s="18" customFormat="1" ht="15.75" customHeight="1">
      <c r="A3" s="44"/>
      <c r="B3" s="44"/>
      <c r="C3" s="44"/>
      <c r="D3" s="44"/>
    </row>
    <row r="4" spans="1:4" s="20" customFormat="1" ht="19.5" customHeight="1">
      <c r="A4" s="33" t="s">
        <v>55</v>
      </c>
      <c r="D4" s="33" t="s">
        <v>0</v>
      </c>
    </row>
    <row r="5" spans="1:7" s="20" customFormat="1" ht="22.5" customHeight="1">
      <c r="A5" s="490" t="s">
        <v>165</v>
      </c>
      <c r="B5" s="433" t="s">
        <v>60</v>
      </c>
      <c r="C5" s="433" t="s">
        <v>168</v>
      </c>
      <c r="D5" s="433"/>
      <c r="E5" s="433" t="s">
        <v>62</v>
      </c>
      <c r="F5" s="433" t="s">
        <v>61</v>
      </c>
      <c r="G5" s="431" t="s">
        <v>169</v>
      </c>
    </row>
    <row r="6" spans="1:7" s="20" customFormat="1" ht="22.5" customHeight="1">
      <c r="A6" s="486"/>
      <c r="B6" s="461"/>
      <c r="C6" s="35" t="s">
        <v>63</v>
      </c>
      <c r="D6" s="35" t="s">
        <v>64</v>
      </c>
      <c r="E6" s="433"/>
      <c r="F6" s="433"/>
      <c r="G6" s="431"/>
    </row>
    <row r="7" spans="1:7" s="20" customFormat="1" ht="27.75" customHeight="1">
      <c r="A7" s="41" t="s">
        <v>276</v>
      </c>
      <c r="B7" s="46">
        <v>55264</v>
      </c>
      <c r="C7" s="46">
        <v>1768</v>
      </c>
      <c r="D7" s="46">
        <v>11611</v>
      </c>
      <c r="E7" s="46">
        <v>43409</v>
      </c>
      <c r="F7" s="46">
        <v>110</v>
      </c>
      <c r="G7" s="46">
        <v>134</v>
      </c>
    </row>
    <row r="8" spans="1:9" s="20" customFormat="1" ht="27.75" customHeight="1">
      <c r="A8" s="41" t="s">
        <v>277</v>
      </c>
      <c r="B8" s="142">
        <f>SUM(D8:G8)</f>
        <v>55751</v>
      </c>
      <c r="C8" s="114">
        <v>1879</v>
      </c>
      <c r="D8" s="114">
        <v>12677</v>
      </c>
      <c r="E8" s="114">
        <v>42824</v>
      </c>
      <c r="F8" s="114">
        <v>107</v>
      </c>
      <c r="G8" s="114">
        <v>143</v>
      </c>
      <c r="H8" s="48"/>
      <c r="I8" s="48"/>
    </row>
    <row r="9" spans="1:9" s="19" customFormat="1" ht="27.75" customHeight="1">
      <c r="A9" s="41" t="s">
        <v>341</v>
      </c>
      <c r="B9" s="114">
        <v>53999</v>
      </c>
      <c r="C9" s="114">
        <v>1961</v>
      </c>
      <c r="D9" s="114">
        <v>13459</v>
      </c>
      <c r="E9" s="114">
        <v>40256</v>
      </c>
      <c r="F9" s="114">
        <v>104</v>
      </c>
      <c r="G9" s="114">
        <v>180</v>
      </c>
      <c r="H9" s="54"/>
      <c r="I9" s="54"/>
    </row>
    <row r="10" spans="1:9" s="19" customFormat="1" ht="27.75" customHeight="1">
      <c r="A10" s="41" t="s">
        <v>511</v>
      </c>
      <c r="B10" s="114">
        <v>54142</v>
      </c>
      <c r="C10" s="114">
        <v>2000</v>
      </c>
      <c r="D10" s="114">
        <v>15255</v>
      </c>
      <c r="E10" s="114">
        <v>38557</v>
      </c>
      <c r="F10" s="114">
        <v>105</v>
      </c>
      <c r="G10" s="114">
        <v>225</v>
      </c>
      <c r="H10" s="54"/>
      <c r="I10" s="54"/>
    </row>
    <row r="11" spans="1:9" s="19" customFormat="1" ht="27.75" customHeight="1">
      <c r="A11" s="41" t="s">
        <v>542</v>
      </c>
      <c r="B11" s="114">
        <v>54590</v>
      </c>
      <c r="C11" s="114">
        <v>2084</v>
      </c>
      <c r="D11" s="114">
        <v>15861</v>
      </c>
      <c r="E11" s="114">
        <v>38281</v>
      </c>
      <c r="F11" s="114">
        <v>231</v>
      </c>
      <c r="G11" s="114">
        <v>217</v>
      </c>
      <c r="H11" s="54"/>
      <c r="I11" s="54"/>
    </row>
    <row r="12" spans="1:9" s="19" customFormat="1" ht="27.75" customHeight="1">
      <c r="A12" s="333" t="s">
        <v>561</v>
      </c>
      <c r="B12" s="398">
        <f>SUM(D12:G12)</f>
        <v>54536</v>
      </c>
      <c r="C12" s="399">
        <v>2236</v>
      </c>
      <c r="D12" s="399">
        <v>16518</v>
      </c>
      <c r="E12" s="399">
        <v>37348</v>
      </c>
      <c r="F12" s="399">
        <v>412</v>
      </c>
      <c r="G12" s="399">
        <v>258</v>
      </c>
      <c r="H12" s="54"/>
      <c r="I12" s="54"/>
    </row>
    <row r="13" spans="1:7" s="20" customFormat="1" ht="16.5" customHeight="1">
      <c r="A13" s="43" t="s">
        <v>268</v>
      </c>
      <c r="B13" s="49"/>
      <c r="C13" s="49"/>
      <c r="D13" s="50"/>
      <c r="E13" s="19"/>
      <c r="F13" s="19"/>
      <c r="G13" s="19"/>
    </row>
    <row r="14" spans="1:7" s="15" customFormat="1" ht="13.5">
      <c r="A14" s="3"/>
      <c r="B14" s="114"/>
      <c r="C14" s="114"/>
      <c r="D14" s="114"/>
      <c r="E14" s="114"/>
      <c r="F14" s="114"/>
      <c r="G14" s="114"/>
    </row>
    <row r="15" spans="1:7" s="15" customFormat="1" ht="13.5">
      <c r="A15" s="3"/>
      <c r="B15" s="114"/>
      <c r="C15" s="114"/>
      <c r="D15" s="114"/>
      <c r="E15" s="114"/>
      <c r="F15" s="114"/>
      <c r="G15" s="114"/>
    </row>
    <row r="16" spans="1:7" s="15" customFormat="1" ht="13.5">
      <c r="A16" s="242"/>
      <c r="B16" s="114"/>
      <c r="C16" s="114"/>
      <c r="D16" s="114"/>
      <c r="E16" s="114"/>
      <c r="F16" s="114"/>
      <c r="G16" s="114"/>
    </row>
    <row r="17" s="15" customFormat="1" ht="13.5"/>
    <row r="18" s="15" customFormat="1" ht="13.5"/>
    <row r="19" s="15" customFormat="1" ht="13.5"/>
    <row r="20" s="15" customFormat="1" ht="13.5"/>
    <row r="21" s="15" customFormat="1" ht="13.5"/>
    <row r="22" s="15" customFormat="1" ht="13.5"/>
    <row r="23" s="15" customFormat="1" ht="13.5"/>
    <row r="24" s="15" customFormat="1" ht="13.5"/>
    <row r="25" s="15" customFormat="1" ht="13.5"/>
    <row r="26" s="15" customFormat="1" ht="13.5"/>
    <row r="27" s="15" customFormat="1" ht="13.5"/>
    <row r="28" s="15" customFormat="1" ht="13.5"/>
    <row r="29" s="15" customFormat="1" ht="13.5"/>
    <row r="30" s="15" customFormat="1" ht="13.5"/>
    <row r="31" s="15" customFormat="1" ht="13.5"/>
    <row r="32" s="15" customFormat="1" ht="13.5"/>
    <row r="33" s="15" customFormat="1" ht="13.5"/>
    <row r="34" s="15" customFormat="1" ht="13.5"/>
    <row r="35" s="15" customFormat="1" ht="13.5"/>
    <row r="36" s="15" customFormat="1" ht="13.5"/>
    <row r="37" s="15" customFormat="1" ht="13.5"/>
    <row r="38" s="15" customFormat="1" ht="13.5"/>
    <row r="39" s="15" customFormat="1" ht="13.5"/>
    <row r="40" s="15" customFormat="1" ht="13.5"/>
    <row r="41" s="15" customFormat="1" ht="13.5"/>
  </sheetData>
  <sheetProtection/>
  <mergeCells count="7">
    <mergeCell ref="A2:E2"/>
    <mergeCell ref="A5:A6"/>
    <mergeCell ref="G5:G6"/>
    <mergeCell ref="C5:D5"/>
    <mergeCell ref="B5:B6"/>
    <mergeCell ref="F5:F6"/>
    <mergeCell ref="E5:E6"/>
  </mergeCells>
  <printOptions/>
  <pageMargins left="1.49" right="0.75" top="0.7" bottom="0.41" header="0.5" footer="0.5"/>
  <pageSetup horizontalDpi="300" verticalDpi="300" orientation="landscape" pageOrder="overThenDown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BA15"/>
  <sheetViews>
    <sheetView zoomScalePageLayoutView="0" workbookViewId="0" topLeftCell="A1">
      <selection activeCell="A2" sqref="A2:F2"/>
    </sheetView>
  </sheetViews>
  <sheetFormatPr defaultColWidth="8.88671875" defaultRowHeight="13.5"/>
  <cols>
    <col min="3" max="3" width="10.21484375" style="0" bestFit="1" customWidth="1"/>
    <col min="5" max="5" width="9.3359375" style="0" bestFit="1" customWidth="1"/>
    <col min="7" max="7" width="9.3359375" style="0" bestFit="1" customWidth="1"/>
    <col min="9" max="9" width="9.3359375" style="0" bestFit="1" customWidth="1"/>
    <col min="15" max="15" width="9.3359375" style="0" bestFit="1" customWidth="1"/>
  </cols>
  <sheetData>
    <row r="2" spans="1:13" s="162" customFormat="1" ht="36" customHeight="1">
      <c r="A2" s="499" t="s">
        <v>655</v>
      </c>
      <c r="B2" s="499"/>
      <c r="C2" s="499"/>
      <c r="D2" s="499"/>
      <c r="E2" s="499"/>
      <c r="F2" s="499"/>
      <c r="G2" s="161"/>
      <c r="H2" s="161"/>
      <c r="I2" s="161"/>
      <c r="J2" s="161"/>
      <c r="K2" s="161"/>
      <c r="L2" s="161"/>
      <c r="M2" s="161"/>
    </row>
    <row r="3" s="162" customFormat="1" ht="22.5" customHeight="1">
      <c r="A3" s="162" t="s">
        <v>303</v>
      </c>
    </row>
    <row r="4" spans="1:21" s="171" customFormat="1" ht="18.75" customHeight="1">
      <c r="A4" s="483" t="s">
        <v>333</v>
      </c>
      <c r="B4" s="491" t="s">
        <v>81</v>
      </c>
      <c r="C4" s="492"/>
      <c r="D4" s="497" t="s">
        <v>304</v>
      </c>
      <c r="E4" s="498"/>
      <c r="F4" s="498"/>
      <c r="G4" s="498"/>
      <c r="H4" s="498"/>
      <c r="I4" s="498"/>
      <c r="J4" s="498"/>
      <c r="K4" s="498"/>
      <c r="L4" s="498"/>
      <c r="M4" s="498"/>
      <c r="N4" s="498"/>
      <c r="O4" s="483"/>
      <c r="P4" s="484" t="s">
        <v>305</v>
      </c>
      <c r="Q4" s="484"/>
      <c r="R4" s="484"/>
      <c r="S4" s="484"/>
      <c r="T4" s="484"/>
      <c r="U4" s="497"/>
    </row>
    <row r="5" spans="1:21" s="171" customFormat="1" ht="24.75" customHeight="1">
      <c r="A5" s="483"/>
      <c r="B5" s="493"/>
      <c r="C5" s="494"/>
      <c r="D5" s="497" t="s">
        <v>306</v>
      </c>
      <c r="E5" s="498"/>
      <c r="F5" s="498"/>
      <c r="G5" s="498"/>
      <c r="H5" s="498"/>
      <c r="I5" s="498"/>
      <c r="J5" s="498"/>
      <c r="K5" s="483"/>
      <c r="L5" s="491" t="s">
        <v>307</v>
      </c>
      <c r="M5" s="492"/>
      <c r="N5" s="491" t="s">
        <v>308</v>
      </c>
      <c r="O5" s="492"/>
      <c r="P5" s="491" t="s">
        <v>309</v>
      </c>
      <c r="Q5" s="492"/>
      <c r="R5" s="491" t="s">
        <v>310</v>
      </c>
      <c r="S5" s="492"/>
      <c r="T5" s="491" t="s">
        <v>311</v>
      </c>
      <c r="U5" s="501"/>
    </row>
    <row r="6" spans="1:21" s="171" customFormat="1" ht="24.75" customHeight="1">
      <c r="A6" s="483"/>
      <c r="B6" s="495"/>
      <c r="C6" s="496"/>
      <c r="D6" s="484" t="s">
        <v>312</v>
      </c>
      <c r="E6" s="484"/>
      <c r="F6" s="484" t="s">
        <v>313</v>
      </c>
      <c r="G6" s="484"/>
      <c r="H6" s="484" t="s">
        <v>314</v>
      </c>
      <c r="I6" s="484"/>
      <c r="J6" s="497" t="s">
        <v>315</v>
      </c>
      <c r="K6" s="483"/>
      <c r="L6" s="495"/>
      <c r="M6" s="496"/>
      <c r="N6" s="495"/>
      <c r="O6" s="496"/>
      <c r="P6" s="495"/>
      <c r="Q6" s="496"/>
      <c r="R6" s="495"/>
      <c r="S6" s="496"/>
      <c r="T6" s="495"/>
      <c r="U6" s="502"/>
    </row>
    <row r="7" spans="1:21" s="171" customFormat="1" ht="26.25" customHeight="1">
      <c r="A7" s="483"/>
      <c r="B7" s="85" t="s">
        <v>316</v>
      </c>
      <c r="C7" s="85" t="s">
        <v>317</v>
      </c>
      <c r="D7" s="85" t="s">
        <v>316</v>
      </c>
      <c r="E7" s="85" t="s">
        <v>318</v>
      </c>
      <c r="F7" s="85" t="s">
        <v>316</v>
      </c>
      <c r="G7" s="85" t="s">
        <v>318</v>
      </c>
      <c r="H7" s="85" t="s">
        <v>316</v>
      </c>
      <c r="I7" s="85" t="s">
        <v>318</v>
      </c>
      <c r="J7" s="85" t="s">
        <v>316</v>
      </c>
      <c r="K7" s="85" t="s">
        <v>318</v>
      </c>
      <c r="L7" s="172" t="s">
        <v>316</v>
      </c>
      <c r="M7" s="85" t="s">
        <v>317</v>
      </c>
      <c r="N7" s="172" t="s">
        <v>316</v>
      </c>
      <c r="O7" s="85" t="s">
        <v>317</v>
      </c>
      <c r="P7" s="172" t="s">
        <v>316</v>
      </c>
      <c r="Q7" s="85" t="s">
        <v>317</v>
      </c>
      <c r="R7" s="172" t="s">
        <v>316</v>
      </c>
      <c r="S7" s="85" t="s">
        <v>317</v>
      </c>
      <c r="T7" s="172" t="s">
        <v>316</v>
      </c>
      <c r="U7" s="86" t="s">
        <v>317</v>
      </c>
    </row>
    <row r="8" spans="1:21" s="110" customFormat="1" ht="21.75" customHeight="1">
      <c r="A8" s="147" t="s">
        <v>276</v>
      </c>
      <c r="B8" s="110">
        <f>D8+F8+H8+L8+N8+P8+R8+T8+J8</f>
        <v>8404</v>
      </c>
      <c r="C8" s="110">
        <f>E8+G8+I8+M8+O8+Q8+S8+U8+K8</f>
        <v>18185</v>
      </c>
      <c r="D8" s="110">
        <v>5464</v>
      </c>
      <c r="E8" s="110">
        <v>10009</v>
      </c>
      <c r="F8" s="110">
        <v>492</v>
      </c>
      <c r="G8" s="110">
        <v>1622</v>
      </c>
      <c r="H8" s="110">
        <v>501</v>
      </c>
      <c r="I8" s="110">
        <v>1807</v>
      </c>
      <c r="J8" s="145">
        <v>0</v>
      </c>
      <c r="K8" s="145">
        <v>0</v>
      </c>
      <c r="L8" s="110">
        <v>248</v>
      </c>
      <c r="M8" s="110">
        <v>927</v>
      </c>
      <c r="N8" s="110">
        <v>1119</v>
      </c>
      <c r="O8" s="110">
        <v>2266</v>
      </c>
      <c r="P8" s="110">
        <v>19</v>
      </c>
      <c r="Q8" s="110">
        <v>177</v>
      </c>
      <c r="R8" s="110">
        <v>517</v>
      </c>
      <c r="S8" s="110">
        <v>1314</v>
      </c>
      <c r="T8" s="110">
        <v>44</v>
      </c>
      <c r="U8" s="110">
        <v>63</v>
      </c>
    </row>
    <row r="9" spans="1:21" s="110" customFormat="1" ht="21.75" customHeight="1">
      <c r="A9" s="147" t="s">
        <v>319</v>
      </c>
      <c r="B9" s="110">
        <f>D9+F9+H9+L9+N9+P9+R9+T9+J9</f>
        <v>9546</v>
      </c>
      <c r="C9" s="110">
        <f>E9+G9+I9+M9+O9+Q9+S9+U9+K9</f>
        <v>21483.448999999997</v>
      </c>
      <c r="D9" s="110">
        <v>6112</v>
      </c>
      <c r="E9" s="110">
        <v>11319.436</v>
      </c>
      <c r="F9" s="110">
        <v>596</v>
      </c>
      <c r="G9" s="110">
        <v>2079.217</v>
      </c>
      <c r="H9" s="110">
        <v>668</v>
      </c>
      <c r="I9" s="110">
        <v>2741.575</v>
      </c>
      <c r="J9" s="110">
        <v>6</v>
      </c>
      <c r="K9" s="110">
        <v>4.485</v>
      </c>
      <c r="L9" s="110">
        <v>265</v>
      </c>
      <c r="M9" s="110">
        <v>983.404</v>
      </c>
      <c r="N9" s="110">
        <v>1262</v>
      </c>
      <c r="O9" s="110">
        <v>2556.296</v>
      </c>
      <c r="P9" s="110">
        <v>23</v>
      </c>
      <c r="Q9" s="110">
        <v>211.979</v>
      </c>
      <c r="R9" s="110">
        <v>572</v>
      </c>
      <c r="S9" s="110">
        <v>1511.678</v>
      </c>
      <c r="T9" s="110">
        <v>42</v>
      </c>
      <c r="U9" s="110">
        <v>75.379</v>
      </c>
    </row>
    <row r="10" spans="1:21" s="110" customFormat="1" ht="21.75" customHeight="1">
      <c r="A10" s="147" t="s">
        <v>387</v>
      </c>
      <c r="B10" s="110">
        <v>10701</v>
      </c>
      <c r="C10" s="110">
        <v>25134</v>
      </c>
      <c r="D10" s="110">
        <v>828</v>
      </c>
      <c r="E10" s="110">
        <v>3788</v>
      </c>
      <c r="F10" s="110">
        <v>717</v>
      </c>
      <c r="G10" s="110">
        <v>2695</v>
      </c>
      <c r="H10" s="110">
        <v>6728</v>
      </c>
      <c r="I10" s="110">
        <v>12946</v>
      </c>
      <c r="J10" s="110">
        <v>8</v>
      </c>
      <c r="K10" s="110">
        <v>7</v>
      </c>
      <c r="L10" s="110">
        <v>269</v>
      </c>
      <c r="M10" s="110">
        <v>986</v>
      </c>
      <c r="N10" s="110">
        <v>1367</v>
      </c>
      <c r="O10" s="110">
        <v>2856</v>
      </c>
      <c r="P10" s="110">
        <v>24</v>
      </c>
      <c r="Q10" s="110">
        <v>242</v>
      </c>
      <c r="R10" s="110">
        <v>656</v>
      </c>
      <c r="S10" s="110">
        <v>1360</v>
      </c>
      <c r="T10" s="110">
        <v>61</v>
      </c>
      <c r="U10" s="110">
        <v>100</v>
      </c>
    </row>
    <row r="11" spans="1:21" s="110" customFormat="1" ht="21.75" customHeight="1">
      <c r="A11" s="147" t="s">
        <v>512</v>
      </c>
      <c r="B11" s="110">
        <v>11578</v>
      </c>
      <c r="C11" s="110">
        <v>29486</v>
      </c>
      <c r="D11" s="110">
        <v>6890</v>
      </c>
      <c r="E11" s="110">
        <v>14367</v>
      </c>
      <c r="F11" s="110">
        <v>850</v>
      </c>
      <c r="G11" s="110">
        <v>3346</v>
      </c>
      <c r="H11" s="110">
        <v>1242</v>
      </c>
      <c r="I11" s="110">
        <v>5037</v>
      </c>
      <c r="J11" s="110">
        <v>13</v>
      </c>
      <c r="K11" s="110">
        <v>15</v>
      </c>
      <c r="L11" s="110">
        <v>282</v>
      </c>
      <c r="M11" s="110">
        <v>1080</v>
      </c>
      <c r="N11" s="110">
        <v>1453</v>
      </c>
      <c r="O11" s="110">
        <v>3199</v>
      </c>
      <c r="P11" s="110">
        <v>15</v>
      </c>
      <c r="Q11" s="110">
        <v>133</v>
      </c>
      <c r="R11" s="110">
        <v>665</v>
      </c>
      <c r="S11" s="110">
        <v>1661</v>
      </c>
      <c r="T11" s="110">
        <v>66</v>
      </c>
      <c r="U11" s="110">
        <v>83</v>
      </c>
    </row>
    <row r="12" spans="1:21" s="110" customFormat="1" ht="21.75" customHeight="1">
      <c r="A12" s="147" t="s">
        <v>543</v>
      </c>
      <c r="B12" s="110">
        <v>12393</v>
      </c>
      <c r="C12" s="110">
        <v>33416</v>
      </c>
      <c r="D12" s="110">
        <v>6815</v>
      </c>
      <c r="E12" s="110">
        <v>14659</v>
      </c>
      <c r="F12" s="110">
        <v>998</v>
      </c>
      <c r="G12" s="110">
        <v>4018</v>
      </c>
      <c r="H12" s="110">
        <v>1799</v>
      </c>
      <c r="I12" s="110">
        <v>7042</v>
      </c>
      <c r="J12" s="110">
        <v>19</v>
      </c>
      <c r="K12" s="110">
        <v>18</v>
      </c>
      <c r="L12" s="110">
        <v>294</v>
      </c>
      <c r="M12" s="110">
        <v>1129</v>
      </c>
      <c r="N12" s="110">
        <v>1595</v>
      </c>
      <c r="O12" s="110">
        <v>3624</v>
      </c>
      <c r="P12" s="110">
        <v>8</v>
      </c>
      <c r="Q12" s="110">
        <v>68</v>
      </c>
      <c r="R12" s="110">
        <v>595</v>
      </c>
      <c r="S12" s="110">
        <v>1638</v>
      </c>
      <c r="T12" s="110">
        <v>95</v>
      </c>
      <c r="U12" s="110">
        <v>110</v>
      </c>
    </row>
    <row r="13" spans="1:53" s="84" customFormat="1" ht="21.75" customHeight="1">
      <c r="A13" s="333" t="s">
        <v>561</v>
      </c>
      <c r="B13" s="385">
        <v>13164</v>
      </c>
      <c r="C13" s="385">
        <v>37579</v>
      </c>
      <c r="D13" s="385">
        <v>6752</v>
      </c>
      <c r="E13" s="385">
        <v>14884.19</v>
      </c>
      <c r="F13" s="385">
        <v>1109</v>
      </c>
      <c r="G13" s="385">
        <v>4723</v>
      </c>
      <c r="H13" s="385">
        <v>2355</v>
      </c>
      <c r="I13" s="385">
        <v>9209</v>
      </c>
      <c r="J13" s="385">
        <v>28</v>
      </c>
      <c r="K13" s="385">
        <v>34</v>
      </c>
      <c r="L13" s="385">
        <v>271</v>
      </c>
      <c r="M13" s="385">
        <v>1038.528</v>
      </c>
      <c r="N13" s="385">
        <v>1723</v>
      </c>
      <c r="O13" s="385">
        <v>4021.43</v>
      </c>
      <c r="P13" s="385">
        <v>10</v>
      </c>
      <c r="Q13" s="385">
        <v>113.495</v>
      </c>
      <c r="R13" s="385">
        <v>576</v>
      </c>
      <c r="S13" s="385">
        <v>1622.836</v>
      </c>
      <c r="T13" s="385">
        <v>85</v>
      </c>
      <c r="U13" s="385">
        <v>135.881</v>
      </c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</row>
    <row r="14" s="243" customFormat="1" ht="13.5">
      <c r="A14" s="132" t="s">
        <v>268</v>
      </c>
    </row>
    <row r="15" spans="1:8" s="162" customFormat="1" ht="13.5">
      <c r="A15" s="500" t="s">
        <v>388</v>
      </c>
      <c r="B15" s="500"/>
      <c r="C15" s="500"/>
      <c r="D15" s="439"/>
      <c r="E15" s="439"/>
      <c r="F15" s="439"/>
      <c r="G15" s="439"/>
      <c r="H15" s="439"/>
    </row>
  </sheetData>
  <sheetProtection/>
  <mergeCells count="16">
    <mergeCell ref="A15:H15"/>
    <mergeCell ref="P4:U4"/>
    <mergeCell ref="D5:K5"/>
    <mergeCell ref="L5:M6"/>
    <mergeCell ref="N5:O6"/>
    <mergeCell ref="P5:Q6"/>
    <mergeCell ref="R5:S6"/>
    <mergeCell ref="T5:U6"/>
    <mergeCell ref="J6:K6"/>
    <mergeCell ref="A4:A7"/>
    <mergeCell ref="B4:C6"/>
    <mergeCell ref="D4:O4"/>
    <mergeCell ref="A2:F2"/>
    <mergeCell ref="D6:E6"/>
    <mergeCell ref="F6:G6"/>
    <mergeCell ref="H6:I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I24"/>
  <sheetViews>
    <sheetView zoomScalePageLayoutView="0" workbookViewId="0" topLeftCell="A1">
      <selection activeCell="A2" sqref="A2:G2"/>
    </sheetView>
  </sheetViews>
  <sheetFormatPr defaultColWidth="8.88671875" defaultRowHeight="13.5"/>
  <cols>
    <col min="1" max="1" width="7.99609375" style="26" customWidth="1"/>
    <col min="2" max="9" width="8.99609375" style="26" customWidth="1"/>
    <col min="10" max="10" width="10.5546875" style="26" customWidth="1"/>
    <col min="11" max="24" width="8.99609375" style="26" customWidth="1"/>
    <col min="25" max="16384" width="8.88671875" style="26" customWidth="1"/>
  </cols>
  <sheetData>
    <row r="1" ht="16.5" customHeight="1"/>
    <row r="2" spans="1:17" s="2" customFormat="1" ht="20.25" customHeight="1">
      <c r="A2" s="426" t="s">
        <v>656</v>
      </c>
      <c r="B2" s="426"/>
      <c r="C2" s="426"/>
      <c r="D2" s="426"/>
      <c r="E2" s="426"/>
      <c r="F2" s="426"/>
      <c r="G2" s="426"/>
      <c r="H2" s="30"/>
      <c r="J2" s="30"/>
      <c r="K2" s="30"/>
      <c r="L2" s="30"/>
      <c r="O2" s="1"/>
      <c r="P2" s="1"/>
      <c r="Q2" s="30"/>
    </row>
    <row r="3" spans="1:17" s="2" customFormat="1" ht="15.75" customHeight="1">
      <c r="A3" s="30"/>
      <c r="B3" s="30"/>
      <c r="D3" s="1" t="s">
        <v>0</v>
      </c>
      <c r="E3" s="30"/>
      <c r="F3" s="30"/>
      <c r="G3" s="30"/>
      <c r="H3" s="30"/>
      <c r="I3" s="1" t="s">
        <v>0</v>
      </c>
      <c r="J3" s="30"/>
      <c r="K3" s="30"/>
      <c r="L3" s="30"/>
      <c r="Q3" s="30"/>
    </row>
    <row r="4" spans="1:17" s="5" customFormat="1" ht="20.25" customHeight="1">
      <c r="A4" s="4" t="s">
        <v>9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Q4" s="29"/>
    </row>
    <row r="5" spans="1:24" s="5" customFormat="1" ht="20.25" customHeight="1">
      <c r="A5" s="427" t="s">
        <v>166</v>
      </c>
      <c r="B5" s="425" t="s">
        <v>10</v>
      </c>
      <c r="C5" s="512" t="s">
        <v>220</v>
      </c>
      <c r="D5" s="513"/>
      <c r="E5" s="513"/>
      <c r="F5" s="513"/>
      <c r="G5" s="513"/>
      <c r="H5" s="513"/>
      <c r="I5" s="513"/>
      <c r="J5" s="513"/>
      <c r="K5" s="506" t="s">
        <v>221</v>
      </c>
      <c r="L5" s="507"/>
      <c r="M5" s="507"/>
      <c r="N5" s="507"/>
      <c r="O5" s="507"/>
      <c r="P5" s="507"/>
      <c r="Q5" s="135"/>
      <c r="R5" s="135"/>
      <c r="S5" s="135"/>
      <c r="T5" s="136"/>
      <c r="U5" s="423" t="s">
        <v>287</v>
      </c>
      <c r="V5" s="505"/>
      <c r="W5" s="505"/>
      <c r="X5" s="505"/>
    </row>
    <row r="6" spans="1:24" s="5" customFormat="1" ht="30.75" customHeight="1">
      <c r="A6" s="427"/>
      <c r="B6" s="425"/>
      <c r="C6" s="452"/>
      <c r="D6" s="428" t="s">
        <v>222</v>
      </c>
      <c r="E6" s="428" t="s">
        <v>223</v>
      </c>
      <c r="F6" s="428" t="s">
        <v>224</v>
      </c>
      <c r="G6" s="428" t="s">
        <v>225</v>
      </c>
      <c r="H6" s="428" t="s">
        <v>226</v>
      </c>
      <c r="I6" s="428" t="s">
        <v>227</v>
      </c>
      <c r="J6" s="428" t="s">
        <v>389</v>
      </c>
      <c r="K6" s="428" t="s">
        <v>2</v>
      </c>
      <c r="L6" s="428" t="s">
        <v>228</v>
      </c>
      <c r="M6" s="427" t="s">
        <v>390</v>
      </c>
      <c r="N6" s="425"/>
      <c r="O6" s="425"/>
      <c r="P6" s="451" t="s">
        <v>229</v>
      </c>
      <c r="Q6" s="428" t="s">
        <v>225</v>
      </c>
      <c r="R6" s="428" t="s">
        <v>391</v>
      </c>
      <c r="S6" s="428" t="s">
        <v>392</v>
      </c>
      <c r="T6" s="511" t="s">
        <v>393</v>
      </c>
      <c r="U6" s="510" t="s">
        <v>230</v>
      </c>
      <c r="V6" s="509" t="s">
        <v>231</v>
      </c>
      <c r="W6" s="508" t="s">
        <v>532</v>
      </c>
      <c r="X6" s="503" t="s">
        <v>296</v>
      </c>
    </row>
    <row r="7" spans="1:24" s="5" customFormat="1" ht="42.75" customHeight="1">
      <c r="A7" s="427"/>
      <c r="B7" s="425"/>
      <c r="C7" s="425"/>
      <c r="D7" s="428" t="s">
        <v>0</v>
      </c>
      <c r="E7" s="428"/>
      <c r="F7" s="428"/>
      <c r="G7" s="428"/>
      <c r="H7" s="428" t="s">
        <v>0</v>
      </c>
      <c r="I7" s="428"/>
      <c r="J7" s="428"/>
      <c r="K7" s="428" t="s">
        <v>0</v>
      </c>
      <c r="L7" s="428" t="s">
        <v>0</v>
      </c>
      <c r="M7" s="134" t="s">
        <v>66</v>
      </c>
      <c r="N7" s="7" t="s">
        <v>232</v>
      </c>
      <c r="O7" s="7" t="s">
        <v>233</v>
      </c>
      <c r="P7" s="452"/>
      <c r="Q7" s="428"/>
      <c r="R7" s="428" t="s">
        <v>0</v>
      </c>
      <c r="S7" s="428"/>
      <c r="T7" s="508"/>
      <c r="U7" s="509"/>
      <c r="V7" s="428"/>
      <c r="W7" s="423"/>
      <c r="X7" s="504"/>
    </row>
    <row r="8" spans="1:24" s="60" customFormat="1" ht="27" customHeight="1">
      <c r="A8" s="124" t="s">
        <v>151</v>
      </c>
      <c r="B8" s="111">
        <v>1589</v>
      </c>
      <c r="C8" s="111">
        <v>806</v>
      </c>
      <c r="D8" s="111">
        <v>1</v>
      </c>
      <c r="E8" s="111">
        <v>555</v>
      </c>
      <c r="F8" s="111">
        <v>229</v>
      </c>
      <c r="G8" s="111">
        <v>1</v>
      </c>
      <c r="H8" s="111">
        <v>1</v>
      </c>
      <c r="I8" s="111">
        <v>19</v>
      </c>
      <c r="J8" s="111">
        <v>0</v>
      </c>
      <c r="K8" s="111">
        <v>778</v>
      </c>
      <c r="L8" s="111">
        <v>45</v>
      </c>
      <c r="M8" s="111">
        <v>353</v>
      </c>
      <c r="N8" s="111">
        <v>188</v>
      </c>
      <c r="O8" s="111">
        <v>46</v>
      </c>
      <c r="P8" s="111">
        <v>99</v>
      </c>
      <c r="Q8" s="111">
        <v>1</v>
      </c>
      <c r="R8" s="111">
        <v>0</v>
      </c>
      <c r="S8" s="111">
        <v>46</v>
      </c>
      <c r="T8" s="111">
        <v>0</v>
      </c>
      <c r="U8" s="111">
        <v>1</v>
      </c>
      <c r="V8" s="111">
        <v>2</v>
      </c>
      <c r="W8" s="111">
        <v>2</v>
      </c>
      <c r="X8" s="114" t="s">
        <v>577</v>
      </c>
    </row>
    <row r="9" spans="1:24" s="60" customFormat="1" ht="27" customHeight="1">
      <c r="A9" s="124" t="s">
        <v>277</v>
      </c>
      <c r="B9" s="111">
        <v>1625</v>
      </c>
      <c r="C9" s="111">
        <v>814</v>
      </c>
      <c r="D9" s="111">
        <v>0</v>
      </c>
      <c r="E9" s="111">
        <v>571</v>
      </c>
      <c r="F9" s="111">
        <v>223</v>
      </c>
      <c r="G9" s="111">
        <v>0</v>
      </c>
      <c r="H9" s="111">
        <v>0</v>
      </c>
      <c r="I9" s="111">
        <v>20</v>
      </c>
      <c r="J9" s="111">
        <v>0</v>
      </c>
      <c r="K9" s="111">
        <v>803</v>
      </c>
      <c r="L9" s="111">
        <v>44</v>
      </c>
      <c r="M9" s="111">
        <v>350</v>
      </c>
      <c r="N9" s="111">
        <v>195</v>
      </c>
      <c r="O9" s="111">
        <v>48</v>
      </c>
      <c r="P9" s="111">
        <v>117</v>
      </c>
      <c r="Q9" s="111">
        <v>1</v>
      </c>
      <c r="R9" s="111">
        <v>0</v>
      </c>
      <c r="S9" s="111">
        <v>48</v>
      </c>
      <c r="T9" s="111">
        <v>0</v>
      </c>
      <c r="U9" s="111">
        <v>1</v>
      </c>
      <c r="V9" s="111">
        <v>2</v>
      </c>
      <c r="W9" s="111">
        <v>3</v>
      </c>
      <c r="X9" s="47">
        <v>2</v>
      </c>
    </row>
    <row r="10" spans="1:24" s="174" customFormat="1" ht="27" customHeight="1">
      <c r="A10" s="124" t="s">
        <v>341</v>
      </c>
      <c r="B10" s="111">
        <v>1667</v>
      </c>
      <c r="C10" s="111">
        <v>841</v>
      </c>
      <c r="D10" s="111">
        <v>0</v>
      </c>
      <c r="E10" s="111">
        <v>593</v>
      </c>
      <c r="F10" s="111">
        <v>227</v>
      </c>
      <c r="G10" s="111">
        <v>0</v>
      </c>
      <c r="H10" s="111">
        <v>0</v>
      </c>
      <c r="I10" s="111">
        <v>21</v>
      </c>
      <c r="J10" s="111">
        <v>0</v>
      </c>
      <c r="K10" s="111">
        <v>814</v>
      </c>
      <c r="L10" s="111">
        <v>46</v>
      </c>
      <c r="M10" s="111">
        <v>349</v>
      </c>
      <c r="N10" s="111">
        <v>190</v>
      </c>
      <c r="O10" s="111">
        <v>52</v>
      </c>
      <c r="P10" s="111">
        <v>129</v>
      </c>
      <c r="Q10" s="111">
        <v>1</v>
      </c>
      <c r="R10" s="111">
        <v>0</v>
      </c>
      <c r="S10" s="111">
        <v>47</v>
      </c>
      <c r="T10" s="111">
        <v>0</v>
      </c>
      <c r="U10" s="111">
        <v>2</v>
      </c>
      <c r="V10" s="111">
        <v>5</v>
      </c>
      <c r="W10" s="111">
        <v>3</v>
      </c>
      <c r="X10" s="47">
        <v>2</v>
      </c>
    </row>
    <row r="11" spans="1:24" s="174" customFormat="1" ht="27" customHeight="1">
      <c r="A11" s="124" t="s">
        <v>511</v>
      </c>
      <c r="B11" s="111">
        <v>1669</v>
      </c>
      <c r="C11" s="111">
        <v>827</v>
      </c>
      <c r="D11" s="111">
        <v>0</v>
      </c>
      <c r="E11" s="111">
        <v>587</v>
      </c>
      <c r="F11" s="111">
        <v>219</v>
      </c>
      <c r="G11" s="111">
        <v>1</v>
      </c>
      <c r="H11" s="111">
        <v>0</v>
      </c>
      <c r="I11" s="111">
        <v>20</v>
      </c>
      <c r="J11" s="111">
        <v>0</v>
      </c>
      <c r="K11" s="111">
        <v>826</v>
      </c>
      <c r="L11" s="111">
        <v>44</v>
      </c>
      <c r="M11" s="111">
        <v>355</v>
      </c>
      <c r="N11" s="111">
        <v>193</v>
      </c>
      <c r="O11" s="111">
        <v>49</v>
      </c>
      <c r="P11" s="111">
        <v>138</v>
      </c>
      <c r="Q11" s="111">
        <v>1</v>
      </c>
      <c r="R11" s="111">
        <v>0</v>
      </c>
      <c r="S11" s="111">
        <v>46</v>
      </c>
      <c r="T11" s="111">
        <v>0</v>
      </c>
      <c r="U11" s="111">
        <v>2</v>
      </c>
      <c r="V11" s="111">
        <v>8</v>
      </c>
      <c r="W11" s="111">
        <v>3</v>
      </c>
      <c r="X11" s="47">
        <v>3</v>
      </c>
    </row>
    <row r="12" spans="1:24" s="174" customFormat="1" ht="27" customHeight="1">
      <c r="A12" s="124" t="s">
        <v>542</v>
      </c>
      <c r="B12" s="111">
        <v>1570</v>
      </c>
      <c r="C12" s="111">
        <v>733</v>
      </c>
      <c r="D12" s="111">
        <v>0</v>
      </c>
      <c r="E12" s="111">
        <v>527</v>
      </c>
      <c r="F12" s="111">
        <v>194</v>
      </c>
      <c r="G12" s="111">
        <v>0</v>
      </c>
      <c r="H12" s="111">
        <v>0</v>
      </c>
      <c r="I12" s="111">
        <v>12</v>
      </c>
      <c r="J12" s="111">
        <v>0</v>
      </c>
      <c r="K12" s="111">
        <v>820</v>
      </c>
      <c r="L12" s="111">
        <v>46</v>
      </c>
      <c r="M12" s="111">
        <v>332</v>
      </c>
      <c r="N12" s="111">
        <v>219</v>
      </c>
      <c r="O12" s="111">
        <v>40</v>
      </c>
      <c r="P12" s="111">
        <v>137</v>
      </c>
      <c r="Q12" s="111">
        <v>1</v>
      </c>
      <c r="R12" s="111">
        <v>0</v>
      </c>
      <c r="S12" s="111">
        <v>45</v>
      </c>
      <c r="T12" s="111">
        <v>0</v>
      </c>
      <c r="U12" s="111">
        <v>3</v>
      </c>
      <c r="V12" s="111">
        <v>10</v>
      </c>
      <c r="W12" s="111">
        <v>2</v>
      </c>
      <c r="X12" s="47">
        <v>2</v>
      </c>
    </row>
    <row r="13" spans="1:24" s="60" customFormat="1" ht="27" customHeight="1">
      <c r="A13" s="400" t="s">
        <v>561</v>
      </c>
      <c r="B13" s="335">
        <f>SUM(C13,K13,U13:X13)</f>
        <v>1605</v>
      </c>
      <c r="C13" s="336">
        <f>SUM(D13:J13)</f>
        <v>735</v>
      </c>
      <c r="D13" s="399">
        <v>0</v>
      </c>
      <c r="E13" s="336">
        <v>533</v>
      </c>
      <c r="F13" s="336">
        <v>190</v>
      </c>
      <c r="G13" s="336">
        <v>0</v>
      </c>
      <c r="H13" s="336">
        <v>0</v>
      </c>
      <c r="I13" s="336">
        <v>12</v>
      </c>
      <c r="J13" s="399">
        <v>0</v>
      </c>
      <c r="K13" s="336">
        <f>SUM(L13:T13)</f>
        <v>851</v>
      </c>
      <c r="L13" s="336">
        <v>50</v>
      </c>
      <c r="M13" s="336">
        <v>333</v>
      </c>
      <c r="N13" s="336">
        <v>235</v>
      </c>
      <c r="O13" s="336">
        <v>35</v>
      </c>
      <c r="P13" s="336">
        <v>152</v>
      </c>
      <c r="Q13" s="399">
        <v>1</v>
      </c>
      <c r="R13" s="336">
        <v>0</v>
      </c>
      <c r="S13" s="336">
        <v>45</v>
      </c>
      <c r="T13" s="336">
        <v>0</v>
      </c>
      <c r="U13" s="336">
        <v>3</v>
      </c>
      <c r="V13" s="399">
        <v>10</v>
      </c>
      <c r="W13" s="399">
        <v>2</v>
      </c>
      <c r="X13" s="357">
        <v>4</v>
      </c>
    </row>
    <row r="14" spans="1:24" s="3" customFormat="1" ht="18" customHeight="1">
      <c r="A14" s="43" t="s">
        <v>65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W14" s="27"/>
      <c r="X14" s="27"/>
    </row>
    <row r="15" spans="1:35" s="2" customFormat="1" ht="12">
      <c r="A15" s="30" t="s">
        <v>288</v>
      </c>
      <c r="B15" s="51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</row>
    <row r="16" spans="1:35" s="2" customFormat="1" ht="12" customHeight="1">
      <c r="A16" s="30" t="s">
        <v>289</v>
      </c>
      <c r="B16" s="51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</row>
    <row r="17" spans="1:35" s="2" customFormat="1" ht="12" customHeight="1">
      <c r="A17" s="30" t="s">
        <v>290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</row>
    <row r="18" spans="1:35" s="2" customFormat="1" ht="12" customHeight="1">
      <c r="A18" s="30" t="s">
        <v>291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</row>
    <row r="19" spans="1:35" s="2" customFormat="1" ht="12" customHeight="1">
      <c r="A19" s="2" t="s">
        <v>292</v>
      </c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</row>
    <row r="20" spans="1:35" s="2" customFormat="1" ht="12" customHeight="1">
      <c r="A20" s="2" t="s">
        <v>293</v>
      </c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</row>
    <row r="21" spans="1:35" s="15" customFormat="1" ht="13.5">
      <c r="A21" s="30" t="s">
        <v>294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</row>
    <row r="22" spans="1:35" ht="12">
      <c r="A22" s="2" t="s">
        <v>295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</row>
    <row r="24" spans="2:24" ht="12">
      <c r="B24" s="179"/>
      <c r="C24" s="51"/>
      <c r="D24" s="180"/>
      <c r="E24" s="51"/>
      <c r="F24" s="51"/>
      <c r="G24" s="51"/>
      <c r="H24" s="51"/>
      <c r="I24" s="51"/>
      <c r="J24" s="180"/>
      <c r="K24" s="51"/>
      <c r="L24" s="51"/>
      <c r="M24" s="51"/>
      <c r="N24" s="51"/>
      <c r="O24" s="51"/>
      <c r="P24" s="51"/>
      <c r="Q24" s="180"/>
      <c r="R24" s="51"/>
      <c r="S24" s="51"/>
      <c r="T24" s="51"/>
      <c r="U24" s="51"/>
      <c r="V24" s="180"/>
      <c r="W24" s="51"/>
      <c r="X24" s="92"/>
    </row>
  </sheetData>
  <sheetProtection/>
  <mergeCells count="26">
    <mergeCell ref="A2:G2"/>
    <mergeCell ref="A5:A7"/>
    <mergeCell ref="B5:B7"/>
    <mergeCell ref="C5:J5"/>
    <mergeCell ref="G6:G7"/>
    <mergeCell ref="H6:H7"/>
    <mergeCell ref="I6:I7"/>
    <mergeCell ref="J6:J7"/>
    <mergeCell ref="C6:C7"/>
    <mergeCell ref="D6:D7"/>
    <mergeCell ref="E6:E7"/>
    <mergeCell ref="F6:F7"/>
    <mergeCell ref="T6:T7"/>
    <mergeCell ref="K6:K7"/>
    <mergeCell ref="L6:L7"/>
    <mergeCell ref="Q6:Q7"/>
    <mergeCell ref="R6:R7"/>
    <mergeCell ref="P6:P7"/>
    <mergeCell ref="X6:X7"/>
    <mergeCell ref="U5:X5"/>
    <mergeCell ref="K5:P5"/>
    <mergeCell ref="W6:W7"/>
    <mergeCell ref="V6:V7"/>
    <mergeCell ref="M6:O6"/>
    <mergeCell ref="S6:S7"/>
    <mergeCell ref="U6:U7"/>
  </mergeCells>
  <printOptions/>
  <pageMargins left="0.42" right="0.16" top="0.51" bottom="0.53" header="0.5" footer="0.5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M19"/>
  <sheetViews>
    <sheetView zoomScalePageLayoutView="0" workbookViewId="0" topLeftCell="A1">
      <selection activeCell="A2" sqref="A2:F2"/>
    </sheetView>
  </sheetViews>
  <sheetFormatPr defaultColWidth="8.88671875" defaultRowHeight="13.5"/>
  <cols>
    <col min="1" max="1" width="9.99609375" style="14" customWidth="1"/>
    <col min="2" max="13" width="8.77734375" style="14" customWidth="1"/>
    <col min="14" max="16384" width="8.88671875" style="14" customWidth="1"/>
  </cols>
  <sheetData>
    <row r="1" ht="17.25" customHeight="1"/>
    <row r="2" spans="1:13" s="16" customFormat="1" ht="20.25" customHeight="1">
      <c r="A2" s="514" t="s">
        <v>339</v>
      </c>
      <c r="B2" s="514"/>
      <c r="C2" s="514"/>
      <c r="D2" s="514"/>
      <c r="E2" s="514"/>
      <c r="F2" s="514"/>
      <c r="G2" s="53"/>
      <c r="H2" s="24" t="s">
        <v>0</v>
      </c>
      <c r="I2" s="24" t="s">
        <v>0</v>
      </c>
      <c r="J2" s="24" t="s">
        <v>0</v>
      </c>
      <c r="K2" s="24" t="s">
        <v>0</v>
      </c>
      <c r="L2" s="24" t="s">
        <v>0</v>
      </c>
      <c r="M2" s="24" t="s">
        <v>0</v>
      </c>
    </row>
    <row r="3" spans="1:13" s="18" customFormat="1" ht="15.7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s="20" customFormat="1" ht="19.5" customHeight="1">
      <c r="A4" s="33" t="s">
        <v>9</v>
      </c>
      <c r="B4" s="34"/>
      <c r="C4" s="33" t="s">
        <v>0</v>
      </c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s="20" customFormat="1" ht="21.75" customHeight="1">
      <c r="A5" s="432" t="s">
        <v>165</v>
      </c>
      <c r="B5" s="515" t="s">
        <v>199</v>
      </c>
      <c r="C5" s="515"/>
      <c r="D5" s="515"/>
      <c r="E5" s="433" t="s">
        <v>170</v>
      </c>
      <c r="F5" s="433"/>
      <c r="G5" s="433"/>
      <c r="H5" s="433" t="s">
        <v>200</v>
      </c>
      <c r="I5" s="433"/>
      <c r="J5" s="433"/>
      <c r="K5" s="433" t="s">
        <v>201</v>
      </c>
      <c r="L5" s="433"/>
      <c r="M5" s="431"/>
    </row>
    <row r="6" spans="1:13" s="20" customFormat="1" ht="21.75" customHeight="1">
      <c r="A6" s="432"/>
      <c r="B6" s="35" t="s">
        <v>2</v>
      </c>
      <c r="C6" s="35" t="s">
        <v>58</v>
      </c>
      <c r="D6" s="35" t="s">
        <v>59</v>
      </c>
      <c r="E6" s="35" t="s">
        <v>2</v>
      </c>
      <c r="F6" s="35" t="s">
        <v>58</v>
      </c>
      <c r="G6" s="35" t="s">
        <v>59</v>
      </c>
      <c r="H6" s="35" t="s">
        <v>2</v>
      </c>
      <c r="I6" s="35" t="s">
        <v>58</v>
      </c>
      <c r="J6" s="35" t="s">
        <v>59</v>
      </c>
      <c r="K6" s="35" t="s">
        <v>2</v>
      </c>
      <c r="L6" s="35" t="s">
        <v>58</v>
      </c>
      <c r="M6" s="36" t="s">
        <v>59</v>
      </c>
    </row>
    <row r="7" spans="1:13" s="20" customFormat="1" ht="27" customHeight="1">
      <c r="A7" s="41" t="s">
        <v>276</v>
      </c>
      <c r="B7" s="54">
        <v>111</v>
      </c>
      <c r="C7" s="54">
        <v>87</v>
      </c>
      <c r="D7" s="54">
        <v>24</v>
      </c>
      <c r="E7" s="54">
        <v>12</v>
      </c>
      <c r="F7" s="54">
        <v>12</v>
      </c>
      <c r="G7" s="54">
        <v>0</v>
      </c>
      <c r="H7" s="54">
        <v>99</v>
      </c>
      <c r="I7" s="54">
        <v>75</v>
      </c>
      <c r="J7" s="54">
        <v>24</v>
      </c>
      <c r="K7" s="54">
        <v>0</v>
      </c>
      <c r="L7" s="54">
        <v>0</v>
      </c>
      <c r="M7" s="47">
        <v>0</v>
      </c>
    </row>
    <row r="8" spans="1:13" s="20" customFormat="1" ht="27" customHeight="1">
      <c r="A8" s="41" t="s">
        <v>277</v>
      </c>
      <c r="B8" s="339">
        <v>86</v>
      </c>
      <c r="C8" s="339">
        <v>63</v>
      </c>
      <c r="D8" s="339">
        <v>23</v>
      </c>
      <c r="E8" s="339">
        <v>12</v>
      </c>
      <c r="F8" s="339">
        <v>12</v>
      </c>
      <c r="G8" s="339">
        <v>0</v>
      </c>
      <c r="H8" s="339">
        <v>74</v>
      </c>
      <c r="I8" s="339">
        <v>51</v>
      </c>
      <c r="J8" s="339">
        <v>23</v>
      </c>
      <c r="K8" s="339">
        <v>0</v>
      </c>
      <c r="L8" s="339">
        <v>0</v>
      </c>
      <c r="M8" s="339">
        <v>0</v>
      </c>
    </row>
    <row r="9" spans="1:13" s="19" customFormat="1" ht="27" customHeight="1">
      <c r="A9" s="41" t="s">
        <v>341</v>
      </c>
      <c r="B9" s="339">
        <v>172</v>
      </c>
      <c r="C9" s="339">
        <v>108</v>
      </c>
      <c r="D9" s="339">
        <v>64</v>
      </c>
      <c r="E9" s="339">
        <v>31</v>
      </c>
      <c r="F9" s="339">
        <v>31</v>
      </c>
      <c r="G9" s="339">
        <v>0</v>
      </c>
      <c r="H9" s="339">
        <v>141</v>
      </c>
      <c r="I9" s="339">
        <v>77</v>
      </c>
      <c r="J9" s="339">
        <v>64</v>
      </c>
      <c r="K9" s="339">
        <v>0</v>
      </c>
      <c r="L9" s="339">
        <v>0</v>
      </c>
      <c r="M9" s="339">
        <v>0</v>
      </c>
    </row>
    <row r="10" spans="1:13" s="19" customFormat="1" ht="27" customHeight="1">
      <c r="A10" s="41" t="s">
        <v>511</v>
      </c>
      <c r="B10" s="339">
        <v>168</v>
      </c>
      <c r="C10" s="339">
        <v>107</v>
      </c>
      <c r="D10" s="339">
        <v>61</v>
      </c>
      <c r="E10" s="339">
        <v>30</v>
      </c>
      <c r="F10" s="339">
        <v>30</v>
      </c>
      <c r="G10" s="339">
        <v>0</v>
      </c>
      <c r="H10" s="339">
        <v>138</v>
      </c>
      <c r="I10" s="339">
        <v>77</v>
      </c>
      <c r="J10" s="339">
        <v>61</v>
      </c>
      <c r="K10" s="339">
        <v>0</v>
      </c>
      <c r="L10" s="339">
        <v>0</v>
      </c>
      <c r="M10" s="339">
        <v>0</v>
      </c>
    </row>
    <row r="11" spans="1:13" s="19" customFormat="1" ht="27" customHeight="1">
      <c r="A11" s="41" t="s">
        <v>542</v>
      </c>
      <c r="B11" s="111">
        <v>418</v>
      </c>
      <c r="C11" s="111">
        <v>320</v>
      </c>
      <c r="D11" s="111">
        <v>98</v>
      </c>
      <c r="E11" s="111">
        <v>32</v>
      </c>
      <c r="F11" s="111">
        <v>32</v>
      </c>
      <c r="G11" s="111">
        <v>0</v>
      </c>
      <c r="H11" s="111">
        <v>301</v>
      </c>
      <c r="I11" s="111">
        <v>235</v>
      </c>
      <c r="J11" s="111">
        <v>66</v>
      </c>
      <c r="K11" s="111">
        <v>85</v>
      </c>
      <c r="L11" s="111">
        <v>53</v>
      </c>
      <c r="M11" s="111">
        <v>32</v>
      </c>
    </row>
    <row r="12" spans="1:13" s="19" customFormat="1" ht="27" customHeight="1">
      <c r="A12" s="333" t="s">
        <v>561</v>
      </c>
      <c r="B12" s="356">
        <f>SUM(C12:D12)</f>
        <v>416</v>
      </c>
      <c r="C12" s="356">
        <f>SUM(F12+I12+L12)</f>
        <v>314</v>
      </c>
      <c r="D12" s="356">
        <f>SUM(G12+J12+M12)</f>
        <v>102</v>
      </c>
      <c r="E12" s="356">
        <f>SUM(F12:G12)</f>
        <v>31</v>
      </c>
      <c r="F12" s="356">
        <v>31</v>
      </c>
      <c r="G12" s="356">
        <v>0</v>
      </c>
      <c r="H12" s="356">
        <f>SUM(I12:J12)</f>
        <v>300</v>
      </c>
      <c r="I12" s="356">
        <v>229</v>
      </c>
      <c r="J12" s="356">
        <v>71</v>
      </c>
      <c r="K12" s="356">
        <f>SUM(L12:M12)</f>
        <v>85</v>
      </c>
      <c r="L12" s="356">
        <v>54</v>
      </c>
      <c r="M12" s="336">
        <v>31</v>
      </c>
    </row>
    <row r="13" spans="1:13" s="3" customFormat="1" ht="20.25" customHeight="1">
      <c r="A13" s="43" t="s">
        <v>65</v>
      </c>
      <c r="B13" s="83"/>
      <c r="C13" s="83"/>
      <c r="D13" s="83"/>
      <c r="E13" s="83"/>
      <c r="F13" s="83"/>
      <c r="G13" s="83"/>
      <c r="H13" s="83"/>
      <c r="I13" s="93"/>
      <c r="J13" s="93"/>
      <c r="K13" s="83"/>
      <c r="L13" s="93"/>
      <c r="M13" s="93"/>
    </row>
    <row r="14" spans="1:13" s="3" customFormat="1" ht="13.5">
      <c r="A14" s="43" t="s">
        <v>134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</row>
    <row r="15" spans="1:13" ht="13.5">
      <c r="A15" s="55" t="s">
        <v>0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</row>
    <row r="16" spans="1:13" ht="13.5">
      <c r="A16" s="28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47"/>
    </row>
    <row r="17" spans="1:13" ht="13.5">
      <c r="A17" s="28"/>
      <c r="B17" s="170"/>
      <c r="C17" s="170"/>
      <c r="D17" s="170"/>
      <c r="E17" s="170"/>
      <c r="F17" s="54"/>
      <c r="G17" s="54"/>
      <c r="H17" s="170"/>
      <c r="I17" s="54"/>
      <c r="J17" s="54"/>
      <c r="K17" s="170"/>
      <c r="L17" s="54"/>
      <c r="M17" s="47"/>
    </row>
    <row r="18" spans="1:13" ht="13.5">
      <c r="A18" s="55" t="s">
        <v>0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</row>
    <row r="19" spans="1:13" ht="13.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</row>
  </sheetData>
  <sheetProtection/>
  <mergeCells count="6">
    <mergeCell ref="A2:F2"/>
    <mergeCell ref="A5:A6"/>
    <mergeCell ref="K5:M5"/>
    <mergeCell ref="B5:D5"/>
    <mergeCell ref="E5:G5"/>
    <mergeCell ref="H5:J5"/>
  </mergeCells>
  <printOptions/>
  <pageMargins left="0.68" right="0.23" top="0.88" bottom="0.62" header="0.5118110236220472" footer="0.68"/>
  <pageSetup horizontalDpi="300" verticalDpi="300" orientation="landscape" paperSize="9" scale="82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V15"/>
  <sheetViews>
    <sheetView zoomScalePageLayoutView="0" workbookViewId="0" topLeftCell="A1">
      <selection activeCell="A2" sqref="A2:H2"/>
    </sheetView>
  </sheetViews>
  <sheetFormatPr defaultColWidth="8.88671875" defaultRowHeight="13.5"/>
  <cols>
    <col min="1" max="1" width="9.3359375" style="14" customWidth="1"/>
    <col min="2" max="2" width="8.10546875" style="14" customWidth="1"/>
    <col min="3" max="3" width="8.5546875" style="14" customWidth="1"/>
    <col min="4" max="4" width="9.21484375" style="14" customWidth="1"/>
    <col min="5" max="5" width="9.4453125" style="14" customWidth="1"/>
    <col min="6" max="6" width="7.6640625" style="14" customWidth="1"/>
    <col min="7" max="7" width="7.77734375" style="14" customWidth="1"/>
    <col min="8" max="8" width="8.21484375" style="14" customWidth="1"/>
    <col min="9" max="9" width="10.10546875" style="14" customWidth="1"/>
    <col min="10" max="10" width="7.5546875" style="14" customWidth="1"/>
    <col min="11" max="11" width="7.99609375" style="14" customWidth="1"/>
    <col min="12" max="13" width="9.4453125" style="14" customWidth="1"/>
    <col min="14" max="14" width="8.10546875" style="14" customWidth="1"/>
    <col min="15" max="15" width="7.99609375" style="14" customWidth="1"/>
    <col min="16" max="16" width="7.77734375" style="14" customWidth="1"/>
    <col min="17" max="16384" width="8.88671875" style="14" customWidth="1"/>
  </cols>
  <sheetData>
    <row r="2" spans="1:17" ht="19.5" customHeight="1">
      <c r="A2" s="426" t="s">
        <v>657</v>
      </c>
      <c r="B2" s="426"/>
      <c r="C2" s="426"/>
      <c r="D2" s="426"/>
      <c r="E2" s="426"/>
      <c r="F2" s="426"/>
      <c r="G2" s="426"/>
      <c r="H2" s="426"/>
      <c r="I2" s="55" t="s">
        <v>0</v>
      </c>
      <c r="J2" s="55" t="s">
        <v>0</v>
      </c>
      <c r="K2" s="55" t="s">
        <v>0</v>
      </c>
      <c r="L2" s="28"/>
      <c r="M2" s="28"/>
      <c r="N2" s="28"/>
      <c r="O2" s="28"/>
      <c r="P2" s="28"/>
      <c r="Q2" s="28"/>
    </row>
    <row r="3" spans="1:17" ht="18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s="20" customFormat="1" ht="19.5" customHeight="1">
      <c r="A4" s="33" t="s">
        <v>9</v>
      </c>
      <c r="B4" s="34"/>
      <c r="C4" s="33" t="s">
        <v>0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1:17" s="22" customFormat="1" ht="21.75" customHeight="1">
      <c r="A5" s="432" t="s">
        <v>165</v>
      </c>
      <c r="B5" s="433" t="s">
        <v>171</v>
      </c>
      <c r="C5" s="433"/>
      <c r="D5" s="433"/>
      <c r="E5" s="433"/>
      <c r="F5" s="433" t="s">
        <v>170</v>
      </c>
      <c r="G5" s="433"/>
      <c r="H5" s="433"/>
      <c r="I5" s="433"/>
      <c r="J5" s="433" t="s">
        <v>172</v>
      </c>
      <c r="K5" s="433"/>
      <c r="L5" s="433"/>
      <c r="M5" s="433"/>
      <c r="N5" s="433" t="s">
        <v>173</v>
      </c>
      <c r="O5" s="433"/>
      <c r="P5" s="433"/>
      <c r="Q5" s="431"/>
    </row>
    <row r="6" spans="1:17" s="22" customFormat="1" ht="21.75" customHeight="1">
      <c r="A6" s="432"/>
      <c r="B6" s="35" t="s">
        <v>2</v>
      </c>
      <c r="C6" s="35" t="s">
        <v>174</v>
      </c>
      <c r="D6" s="35" t="s">
        <v>102</v>
      </c>
      <c r="E6" s="35" t="s">
        <v>175</v>
      </c>
      <c r="F6" s="35" t="s">
        <v>2</v>
      </c>
      <c r="G6" s="35" t="s">
        <v>174</v>
      </c>
      <c r="H6" s="35" t="s">
        <v>102</v>
      </c>
      <c r="I6" s="35" t="s">
        <v>175</v>
      </c>
      <c r="J6" s="35" t="s">
        <v>2</v>
      </c>
      <c r="K6" s="35" t="s">
        <v>174</v>
      </c>
      <c r="L6" s="35" t="s">
        <v>102</v>
      </c>
      <c r="M6" s="35" t="s">
        <v>175</v>
      </c>
      <c r="N6" s="35" t="s">
        <v>2</v>
      </c>
      <c r="O6" s="35" t="s">
        <v>174</v>
      </c>
      <c r="P6" s="35" t="s">
        <v>102</v>
      </c>
      <c r="Q6" s="36" t="s">
        <v>175</v>
      </c>
    </row>
    <row r="7" spans="1:22" s="20" customFormat="1" ht="27" customHeight="1">
      <c r="A7" s="41" t="s">
        <v>276</v>
      </c>
      <c r="B7" s="48">
        <v>149</v>
      </c>
      <c r="C7" s="48">
        <v>13</v>
      </c>
      <c r="D7" s="48">
        <v>44</v>
      </c>
      <c r="E7" s="48">
        <v>92</v>
      </c>
      <c r="F7" s="54">
        <v>18</v>
      </c>
      <c r="G7" s="57">
        <v>0</v>
      </c>
      <c r="H7" s="57">
        <v>1</v>
      </c>
      <c r="I7" s="57">
        <v>17</v>
      </c>
      <c r="J7" s="47">
        <v>0</v>
      </c>
      <c r="K7" s="57">
        <v>0</v>
      </c>
      <c r="L7" s="57">
        <v>0</v>
      </c>
      <c r="M7" s="57">
        <v>0</v>
      </c>
      <c r="N7" s="54">
        <v>131</v>
      </c>
      <c r="O7" s="57">
        <v>13</v>
      </c>
      <c r="P7" s="57">
        <v>43</v>
      </c>
      <c r="Q7" s="57">
        <v>75</v>
      </c>
      <c r="R7" s="48"/>
      <c r="S7" s="48"/>
      <c r="T7" s="48"/>
      <c r="U7" s="48"/>
      <c r="V7" s="48"/>
    </row>
    <row r="8" spans="1:22" s="20" customFormat="1" ht="27" customHeight="1">
      <c r="A8" s="41" t="s">
        <v>277</v>
      </c>
      <c r="B8" s="218">
        <v>151</v>
      </c>
      <c r="C8" s="111">
        <v>13</v>
      </c>
      <c r="D8" s="111">
        <v>45</v>
      </c>
      <c r="E8" s="111">
        <v>93</v>
      </c>
      <c r="F8" s="111">
        <v>20</v>
      </c>
      <c r="G8" s="111">
        <v>0</v>
      </c>
      <c r="H8" s="111">
        <v>1</v>
      </c>
      <c r="I8" s="111">
        <v>19</v>
      </c>
      <c r="J8" s="111">
        <v>0</v>
      </c>
      <c r="K8" s="111">
        <v>0</v>
      </c>
      <c r="L8" s="111">
        <v>0</v>
      </c>
      <c r="M8" s="111">
        <v>0</v>
      </c>
      <c r="N8" s="111">
        <v>131</v>
      </c>
      <c r="O8" s="340">
        <v>13</v>
      </c>
      <c r="P8" s="340">
        <v>44</v>
      </c>
      <c r="Q8" s="111">
        <v>74</v>
      </c>
      <c r="R8" s="48"/>
      <c r="S8" s="48"/>
      <c r="T8" s="48"/>
      <c r="U8" s="48"/>
      <c r="V8" s="48"/>
    </row>
    <row r="9" spans="1:22" s="19" customFormat="1" ht="27" customHeight="1">
      <c r="A9" s="41" t="s">
        <v>341</v>
      </c>
      <c r="B9" s="111">
        <v>193</v>
      </c>
      <c r="C9" s="111">
        <v>16</v>
      </c>
      <c r="D9" s="111">
        <v>49</v>
      </c>
      <c r="E9" s="111">
        <v>128</v>
      </c>
      <c r="F9" s="111">
        <v>29</v>
      </c>
      <c r="G9" s="111">
        <v>0</v>
      </c>
      <c r="H9" s="111">
        <v>1</v>
      </c>
      <c r="I9" s="111">
        <v>28</v>
      </c>
      <c r="J9" s="111">
        <v>1</v>
      </c>
      <c r="K9" s="111">
        <v>0</v>
      </c>
      <c r="L9" s="111">
        <v>0</v>
      </c>
      <c r="M9" s="111">
        <v>1</v>
      </c>
      <c r="N9" s="111">
        <v>163</v>
      </c>
      <c r="O9" s="340">
        <v>16</v>
      </c>
      <c r="P9" s="340">
        <v>48</v>
      </c>
      <c r="Q9" s="111">
        <v>99</v>
      </c>
      <c r="R9" s="54"/>
      <c r="S9" s="54"/>
      <c r="T9" s="54"/>
      <c r="U9" s="54"/>
      <c r="V9" s="54"/>
    </row>
    <row r="10" spans="1:22" s="19" customFormat="1" ht="27" customHeight="1">
      <c r="A10" s="41" t="s">
        <v>511</v>
      </c>
      <c r="B10" s="111">
        <v>129</v>
      </c>
      <c r="C10" s="111">
        <v>17</v>
      </c>
      <c r="D10" s="111">
        <v>39</v>
      </c>
      <c r="E10" s="111">
        <v>73</v>
      </c>
      <c r="F10" s="111">
        <v>18</v>
      </c>
      <c r="G10" s="111">
        <v>0</v>
      </c>
      <c r="H10" s="111">
        <v>0</v>
      </c>
      <c r="I10" s="111">
        <v>18</v>
      </c>
      <c r="J10" s="111">
        <v>0</v>
      </c>
      <c r="K10" s="111">
        <v>0</v>
      </c>
      <c r="L10" s="111">
        <v>0</v>
      </c>
      <c r="M10" s="111">
        <v>0</v>
      </c>
      <c r="N10" s="111">
        <v>111</v>
      </c>
      <c r="O10" s="340">
        <v>17</v>
      </c>
      <c r="P10" s="340">
        <v>39</v>
      </c>
      <c r="Q10" s="111">
        <v>55</v>
      </c>
      <c r="R10" s="54"/>
      <c r="S10" s="54"/>
      <c r="T10" s="54"/>
      <c r="U10" s="54"/>
      <c r="V10" s="54"/>
    </row>
    <row r="11" spans="1:22" s="19" customFormat="1" ht="27" customHeight="1">
      <c r="A11" s="41" t="s">
        <v>544</v>
      </c>
      <c r="B11" s="111">
        <v>212</v>
      </c>
      <c r="C11" s="111">
        <v>20</v>
      </c>
      <c r="D11" s="111">
        <v>42</v>
      </c>
      <c r="E11" s="111">
        <v>150</v>
      </c>
      <c r="F11" s="111">
        <v>46</v>
      </c>
      <c r="G11" s="111">
        <v>0</v>
      </c>
      <c r="H11" s="111">
        <v>0</v>
      </c>
      <c r="I11" s="111">
        <v>46</v>
      </c>
      <c r="J11" s="111">
        <v>3</v>
      </c>
      <c r="K11" s="111">
        <v>0</v>
      </c>
      <c r="L11" s="111">
        <v>1</v>
      </c>
      <c r="M11" s="111">
        <v>2</v>
      </c>
      <c r="N11" s="111">
        <v>163</v>
      </c>
      <c r="O11" s="340">
        <v>20</v>
      </c>
      <c r="P11" s="340">
        <v>41</v>
      </c>
      <c r="Q11" s="111">
        <v>102</v>
      </c>
      <c r="R11" s="54"/>
      <c r="S11" s="54"/>
      <c r="T11" s="54"/>
      <c r="U11" s="54"/>
      <c r="V11" s="54"/>
    </row>
    <row r="12" spans="1:22" s="19" customFormat="1" ht="27" customHeight="1">
      <c r="A12" s="333" t="s">
        <v>561</v>
      </c>
      <c r="B12" s="356">
        <f>SUM(F12+J12+N12)</f>
        <v>123</v>
      </c>
      <c r="C12" s="356">
        <f>G12+K12+O12</f>
        <v>17</v>
      </c>
      <c r="D12" s="356">
        <f>H12+L12+P12</f>
        <v>39</v>
      </c>
      <c r="E12" s="399">
        <f>SUM(I12+M12+Q12)</f>
        <v>67</v>
      </c>
      <c r="F12" s="399">
        <f>SUM(G12:I12)</f>
        <v>8</v>
      </c>
      <c r="G12" s="399">
        <v>0</v>
      </c>
      <c r="H12" s="399">
        <v>0</v>
      </c>
      <c r="I12" s="399">
        <v>8</v>
      </c>
      <c r="J12" s="399">
        <f>SUM(K12:M12)</f>
        <v>0</v>
      </c>
      <c r="K12" s="399">
        <v>0</v>
      </c>
      <c r="L12" s="399">
        <v>0</v>
      </c>
      <c r="M12" s="399">
        <v>0</v>
      </c>
      <c r="N12" s="356">
        <f>SUM(O12:Q12)</f>
        <v>115</v>
      </c>
      <c r="O12" s="356">
        <v>17</v>
      </c>
      <c r="P12" s="356">
        <v>39</v>
      </c>
      <c r="Q12" s="356">
        <v>59</v>
      </c>
      <c r="R12" s="54"/>
      <c r="S12" s="54"/>
      <c r="T12" s="54"/>
      <c r="U12" s="54"/>
      <c r="V12" s="54"/>
    </row>
    <row r="13" spans="1:2" ht="13.5">
      <c r="A13" s="25" t="s">
        <v>176</v>
      </c>
      <c r="B13" s="25"/>
    </row>
    <row r="15" spans="2:17" ht="13.5">
      <c r="B15" s="48"/>
      <c r="C15" s="54"/>
      <c r="D15" s="54"/>
      <c r="E15" s="114"/>
      <c r="F15" s="114"/>
      <c r="G15" s="114"/>
      <c r="H15" s="114"/>
      <c r="I15" s="114"/>
      <c r="J15" s="114"/>
      <c r="K15" s="114"/>
      <c r="L15" s="114"/>
      <c r="M15" s="114"/>
      <c r="N15" s="54"/>
      <c r="O15" s="48"/>
      <c r="P15" s="48"/>
      <c r="Q15" s="48"/>
    </row>
  </sheetData>
  <sheetProtection/>
  <mergeCells count="6">
    <mergeCell ref="A2:H2"/>
    <mergeCell ref="N5:Q5"/>
    <mergeCell ref="A5:A6"/>
    <mergeCell ref="B5:E5"/>
    <mergeCell ref="F5:I5"/>
    <mergeCell ref="J5:M5"/>
  </mergeCells>
  <printOptions/>
  <pageMargins left="0.68" right="0.23" top="0.88" bottom="0.62" header="0.5118110236220472" footer="0.68"/>
  <pageSetup horizontalDpi="300" verticalDpi="300" orientation="landscape" paperSize="9" scale="82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F11"/>
  <sheetViews>
    <sheetView zoomScalePageLayoutView="0" workbookViewId="0" topLeftCell="A1">
      <selection activeCell="A2" sqref="A2:F2"/>
    </sheetView>
  </sheetViews>
  <sheetFormatPr defaultColWidth="8.88671875" defaultRowHeight="13.5"/>
  <cols>
    <col min="1" max="1" width="9.77734375" style="0" customWidth="1"/>
    <col min="2" max="2" width="9.99609375" style="0" customWidth="1"/>
    <col min="3" max="4" width="10.10546875" style="0" customWidth="1"/>
    <col min="5" max="5" width="13.6640625" style="0" customWidth="1"/>
    <col min="6" max="6" width="10.5546875" style="0" customWidth="1"/>
  </cols>
  <sheetData>
    <row r="1" s="15" customFormat="1" ht="18.75" customHeight="1"/>
    <row r="2" spans="1:6" s="15" customFormat="1" ht="28.5" customHeight="1">
      <c r="A2" s="426" t="s">
        <v>658</v>
      </c>
      <c r="B2" s="426"/>
      <c r="C2" s="426"/>
      <c r="D2" s="426"/>
      <c r="E2" s="426"/>
      <c r="F2" s="426"/>
    </row>
    <row r="3" spans="1:6" s="15" customFormat="1" ht="18" customHeight="1">
      <c r="A3" s="31"/>
      <c r="B3" s="105"/>
      <c r="C3" s="105"/>
      <c r="D3" s="105"/>
      <c r="E3" s="42" t="s">
        <v>0</v>
      </c>
      <c r="F3" s="105"/>
    </row>
    <row r="4" spans="1:6" s="20" customFormat="1" ht="23.25" customHeight="1">
      <c r="A4" s="33" t="s">
        <v>123</v>
      </c>
      <c r="B4" s="104"/>
      <c r="C4" s="104"/>
      <c r="D4" s="104"/>
      <c r="E4" s="104"/>
      <c r="F4" s="104"/>
    </row>
    <row r="5" spans="1:6" s="20" customFormat="1" ht="39.75" customHeight="1">
      <c r="A5" s="75" t="s">
        <v>165</v>
      </c>
      <c r="B5" s="35" t="s">
        <v>334</v>
      </c>
      <c r="C5" s="35" t="s">
        <v>335</v>
      </c>
      <c r="D5" s="35" t="s">
        <v>336</v>
      </c>
      <c r="E5" s="35" t="s">
        <v>337</v>
      </c>
      <c r="F5" s="36" t="s">
        <v>77</v>
      </c>
    </row>
    <row r="6" spans="1:6" s="20" customFormat="1" ht="27" customHeight="1">
      <c r="A6" s="229" t="s">
        <v>277</v>
      </c>
      <c r="B6" s="244">
        <v>2255</v>
      </c>
      <c r="C6" s="244">
        <v>1273</v>
      </c>
      <c r="D6" s="244">
        <v>979</v>
      </c>
      <c r="E6" s="244">
        <v>3</v>
      </c>
      <c r="F6" s="244">
        <v>0</v>
      </c>
    </row>
    <row r="7" spans="1:6" s="19" customFormat="1" ht="27" customHeight="1">
      <c r="A7" s="41" t="s">
        <v>341</v>
      </c>
      <c r="B7" s="58">
        <v>1278</v>
      </c>
      <c r="C7" s="58">
        <v>875</v>
      </c>
      <c r="D7" s="58">
        <v>401</v>
      </c>
      <c r="E7" s="58">
        <v>2</v>
      </c>
      <c r="F7" s="58">
        <v>0</v>
      </c>
    </row>
    <row r="8" spans="1:6" s="19" customFormat="1" ht="27" customHeight="1">
      <c r="A8" s="41" t="s">
        <v>511</v>
      </c>
      <c r="B8" s="58">
        <v>1193</v>
      </c>
      <c r="C8" s="58">
        <v>816</v>
      </c>
      <c r="D8" s="58">
        <v>375</v>
      </c>
      <c r="E8" s="58">
        <v>2</v>
      </c>
      <c r="F8" s="58">
        <v>0</v>
      </c>
    </row>
    <row r="9" spans="1:6" s="19" customFormat="1" ht="27" customHeight="1">
      <c r="A9" s="41" t="s">
        <v>544</v>
      </c>
      <c r="B9" s="58">
        <v>1087</v>
      </c>
      <c r="C9" s="58">
        <v>726</v>
      </c>
      <c r="D9" s="58">
        <v>358</v>
      </c>
      <c r="E9" s="58">
        <v>3</v>
      </c>
      <c r="F9" s="58">
        <v>0</v>
      </c>
    </row>
    <row r="10" spans="1:6" s="19" customFormat="1" ht="27" customHeight="1">
      <c r="A10" s="333" t="s">
        <v>561</v>
      </c>
      <c r="B10" s="358">
        <f>SUM(C10:F10)</f>
        <v>988</v>
      </c>
      <c r="C10" s="358">
        <v>642</v>
      </c>
      <c r="D10" s="358">
        <v>343</v>
      </c>
      <c r="E10" s="358">
        <v>3</v>
      </c>
      <c r="F10" s="358">
        <v>0</v>
      </c>
    </row>
    <row r="11" ht="13.5">
      <c r="A11" s="43" t="s">
        <v>338</v>
      </c>
    </row>
  </sheetData>
  <sheetProtection/>
  <mergeCells count="1"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6"/>
  <sheetViews>
    <sheetView zoomScalePageLayoutView="0" workbookViewId="0" topLeftCell="A1">
      <selection activeCell="G18" sqref="G18"/>
    </sheetView>
  </sheetViews>
  <sheetFormatPr defaultColWidth="8.88671875" defaultRowHeight="13.5"/>
  <cols>
    <col min="1" max="4" width="8.88671875" style="14" customWidth="1"/>
    <col min="5" max="5" width="8.99609375" style="14" customWidth="1"/>
    <col min="6" max="7" width="7.77734375" style="14" customWidth="1"/>
    <col min="8" max="8" width="7.88671875" style="14" customWidth="1"/>
    <col min="9" max="9" width="8.10546875" style="14" customWidth="1"/>
    <col min="10" max="11" width="7.77734375" style="14" customWidth="1"/>
    <col min="12" max="12" width="8.4453125" style="14" customWidth="1"/>
    <col min="13" max="13" width="8.21484375" style="14" customWidth="1"/>
    <col min="14" max="16384" width="8.88671875" style="14" customWidth="1"/>
  </cols>
  <sheetData>
    <row r="2" spans="1:17" s="32" customFormat="1" ht="24.75" customHeight="1">
      <c r="A2" s="426" t="s">
        <v>659</v>
      </c>
      <c r="B2" s="426"/>
      <c r="C2" s="426"/>
      <c r="D2" s="426"/>
      <c r="E2" s="426"/>
      <c r="F2" s="426"/>
      <c r="G2" s="156"/>
      <c r="H2" s="32" t="s">
        <v>0</v>
      </c>
      <c r="I2" s="156"/>
      <c r="J2" s="32" t="s">
        <v>0</v>
      </c>
      <c r="K2" s="156"/>
      <c r="L2" s="156"/>
      <c r="M2" s="156"/>
      <c r="N2" s="156"/>
      <c r="O2" s="156"/>
      <c r="P2" s="156"/>
      <c r="Q2" s="156"/>
    </row>
    <row r="3" spans="1:17" ht="13.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s="20" customFormat="1" ht="21.75" customHeight="1">
      <c r="A4" s="33" t="s">
        <v>55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1:17" s="20" customFormat="1" ht="21.75" customHeight="1">
      <c r="A5" s="490" t="s">
        <v>165</v>
      </c>
      <c r="B5" s="433" t="s">
        <v>106</v>
      </c>
      <c r="C5" s="433"/>
      <c r="D5" s="433" t="s">
        <v>342</v>
      </c>
      <c r="E5" s="433"/>
      <c r="F5" s="433" t="s">
        <v>343</v>
      </c>
      <c r="G5" s="433"/>
      <c r="H5" s="433" t="s">
        <v>107</v>
      </c>
      <c r="I5" s="433"/>
      <c r="J5" s="433" t="s">
        <v>108</v>
      </c>
      <c r="K5" s="433"/>
      <c r="L5" s="433" t="s">
        <v>109</v>
      </c>
      <c r="M5" s="433"/>
      <c r="N5" s="433" t="s">
        <v>110</v>
      </c>
      <c r="O5" s="433"/>
      <c r="P5" s="433" t="s">
        <v>344</v>
      </c>
      <c r="Q5" s="431"/>
    </row>
    <row r="6" spans="1:17" s="20" customFormat="1" ht="24.75" customHeight="1">
      <c r="A6" s="486"/>
      <c r="B6" s="38" t="s">
        <v>67</v>
      </c>
      <c r="C6" s="35" t="s">
        <v>143</v>
      </c>
      <c r="D6" s="35" t="s">
        <v>67</v>
      </c>
      <c r="E6" s="35" t="s">
        <v>143</v>
      </c>
      <c r="F6" s="35" t="s">
        <v>67</v>
      </c>
      <c r="G6" s="35" t="s">
        <v>143</v>
      </c>
      <c r="H6" s="35" t="s">
        <v>67</v>
      </c>
      <c r="I6" s="35" t="s">
        <v>143</v>
      </c>
      <c r="J6" s="35" t="s">
        <v>67</v>
      </c>
      <c r="K6" s="35" t="s">
        <v>143</v>
      </c>
      <c r="L6" s="35" t="s">
        <v>67</v>
      </c>
      <c r="M6" s="35" t="s">
        <v>143</v>
      </c>
      <c r="N6" s="35" t="s">
        <v>67</v>
      </c>
      <c r="O6" s="35" t="s">
        <v>143</v>
      </c>
      <c r="P6" s="35" t="s">
        <v>67</v>
      </c>
      <c r="Q6" s="35" t="s">
        <v>143</v>
      </c>
    </row>
    <row r="7" spans="1:17" s="20" customFormat="1" ht="27" customHeight="1">
      <c r="A7" s="41" t="s">
        <v>276</v>
      </c>
      <c r="B7" s="48">
        <v>12</v>
      </c>
      <c r="C7" s="48">
        <v>441</v>
      </c>
      <c r="D7" s="48">
        <v>7</v>
      </c>
      <c r="E7" s="48">
        <v>311</v>
      </c>
      <c r="F7" s="48">
        <v>1</v>
      </c>
      <c r="G7" s="48">
        <v>56</v>
      </c>
      <c r="H7" s="48">
        <v>0</v>
      </c>
      <c r="I7" s="48">
        <v>0</v>
      </c>
      <c r="J7" s="48">
        <v>4</v>
      </c>
      <c r="K7" s="48">
        <v>74</v>
      </c>
      <c r="L7" s="48">
        <v>0</v>
      </c>
      <c r="M7" s="48">
        <v>0</v>
      </c>
      <c r="N7" s="48">
        <v>0</v>
      </c>
      <c r="O7" s="48">
        <v>0</v>
      </c>
      <c r="P7" s="48">
        <v>0</v>
      </c>
      <c r="Q7" s="48">
        <v>0</v>
      </c>
    </row>
    <row r="8" spans="1:17" s="20" customFormat="1" ht="27" customHeight="1">
      <c r="A8" s="41" t="s">
        <v>277</v>
      </c>
      <c r="B8" s="48">
        <v>12</v>
      </c>
      <c r="C8" s="48">
        <v>502</v>
      </c>
      <c r="D8" s="48">
        <v>7</v>
      </c>
      <c r="E8" s="48">
        <v>291</v>
      </c>
      <c r="F8" s="48">
        <v>2</v>
      </c>
      <c r="G8" s="48">
        <v>132</v>
      </c>
      <c r="H8" s="48">
        <v>0</v>
      </c>
      <c r="I8" s="48">
        <v>0</v>
      </c>
      <c r="J8" s="48">
        <v>4</v>
      </c>
      <c r="K8" s="48">
        <v>81</v>
      </c>
      <c r="L8" s="48">
        <v>0</v>
      </c>
      <c r="M8" s="48">
        <v>0</v>
      </c>
      <c r="N8" s="48">
        <v>0</v>
      </c>
      <c r="O8" s="48">
        <v>0</v>
      </c>
      <c r="P8" s="48">
        <v>0</v>
      </c>
      <c r="Q8" s="48">
        <v>0</v>
      </c>
    </row>
    <row r="9" spans="1:17" s="20" customFormat="1" ht="27" customHeight="1">
      <c r="A9" s="41" t="s">
        <v>340</v>
      </c>
      <c r="B9" s="48">
        <v>13</v>
      </c>
      <c r="C9" s="48">
        <v>510</v>
      </c>
      <c r="D9" s="48">
        <v>5</v>
      </c>
      <c r="E9" s="48">
        <v>283</v>
      </c>
      <c r="F9" s="48">
        <v>4</v>
      </c>
      <c r="G9" s="48">
        <v>147</v>
      </c>
      <c r="H9" s="48">
        <v>0</v>
      </c>
      <c r="I9" s="48">
        <v>0</v>
      </c>
      <c r="J9" s="48">
        <v>4</v>
      </c>
      <c r="K9" s="48">
        <v>80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>
        <v>0</v>
      </c>
    </row>
    <row r="10" spans="1:17" s="20" customFormat="1" ht="27" customHeight="1">
      <c r="A10" s="41" t="s">
        <v>511</v>
      </c>
      <c r="B10" s="48">
        <v>15</v>
      </c>
      <c r="C10" s="48">
        <v>522</v>
      </c>
      <c r="D10" s="48">
        <v>5</v>
      </c>
      <c r="E10" s="48">
        <v>283</v>
      </c>
      <c r="F10" s="48">
        <v>5</v>
      </c>
      <c r="G10" s="48">
        <v>173</v>
      </c>
      <c r="H10" s="48">
        <v>0</v>
      </c>
      <c r="I10" s="48">
        <v>0</v>
      </c>
      <c r="J10" s="48">
        <v>5</v>
      </c>
      <c r="K10" s="48">
        <v>66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</row>
    <row r="11" spans="1:17" s="20" customFormat="1" ht="27" customHeight="1">
      <c r="A11" s="41" t="s">
        <v>548</v>
      </c>
      <c r="B11" s="48">
        <v>23</v>
      </c>
      <c r="C11" s="48">
        <v>582</v>
      </c>
      <c r="D11" s="48">
        <v>5</v>
      </c>
      <c r="E11" s="48">
        <v>274</v>
      </c>
      <c r="F11" s="48">
        <v>12</v>
      </c>
      <c r="G11" s="48">
        <v>245</v>
      </c>
      <c r="H11" s="48">
        <v>1</v>
      </c>
      <c r="I11" s="48">
        <v>6</v>
      </c>
      <c r="J11" s="48">
        <v>5</v>
      </c>
      <c r="K11" s="48">
        <v>57</v>
      </c>
      <c r="L11" s="48"/>
      <c r="M11" s="48"/>
      <c r="N11" s="48"/>
      <c r="O11" s="48"/>
      <c r="P11" s="48"/>
      <c r="Q11" s="48"/>
    </row>
    <row r="12" spans="1:17" s="20" customFormat="1" ht="27" customHeight="1">
      <c r="A12" s="333" t="s">
        <v>560</v>
      </c>
      <c r="B12" s="356">
        <f>D12+F12+H12+J12+L12+N12+P12</f>
        <v>32</v>
      </c>
      <c r="C12" s="356">
        <f>E12+G12+I12+K12+M12+O12+Q12</f>
        <v>765</v>
      </c>
      <c r="D12" s="356">
        <v>8</v>
      </c>
      <c r="E12" s="356">
        <v>284</v>
      </c>
      <c r="F12" s="356">
        <v>17</v>
      </c>
      <c r="G12" s="356">
        <v>360</v>
      </c>
      <c r="H12" s="356">
        <v>2</v>
      </c>
      <c r="I12" s="356">
        <v>21</v>
      </c>
      <c r="J12" s="356">
        <v>5</v>
      </c>
      <c r="K12" s="356">
        <v>100</v>
      </c>
      <c r="L12" s="356"/>
      <c r="M12" s="356"/>
      <c r="N12" s="356"/>
      <c r="O12" s="356"/>
      <c r="P12" s="356"/>
      <c r="Q12" s="356"/>
    </row>
    <row r="13" spans="1:3" ht="13.5">
      <c r="A13" s="516" t="s">
        <v>177</v>
      </c>
      <c r="B13" s="516"/>
      <c r="C13" s="516"/>
    </row>
    <row r="14" spans="1:17" s="15" customFormat="1" ht="19.5" customHeight="1">
      <c r="A14" s="43" t="s">
        <v>394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</row>
    <row r="15" spans="1:17" s="15" customFormat="1" ht="18" customHeight="1">
      <c r="A15" s="43" t="s">
        <v>345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</row>
    <row r="16" spans="1:17" s="15" customFormat="1" ht="18" customHeight="1">
      <c r="A16" s="43" t="s">
        <v>346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</row>
  </sheetData>
  <sheetProtection/>
  <mergeCells count="11">
    <mergeCell ref="A2:F2"/>
    <mergeCell ref="A5:A6"/>
    <mergeCell ref="B5:C5"/>
    <mergeCell ref="D5:E5"/>
    <mergeCell ref="F5:G5"/>
    <mergeCell ref="H5:I5"/>
    <mergeCell ref="J5:K5"/>
    <mergeCell ref="L5:M5"/>
    <mergeCell ref="N5:O5"/>
    <mergeCell ref="P5:Q5"/>
    <mergeCell ref="A13:C13"/>
  </mergeCells>
  <printOptions/>
  <pageMargins left="0.55" right="0.5" top="0.73" bottom="0.56" header="0.68" footer="0.72"/>
  <pageSetup fitToHeight="1" fitToWidth="1" horizontalDpi="300" verticalDpi="300" orientation="landscape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zoomScalePageLayoutView="0" workbookViewId="0" topLeftCell="A1">
      <selection activeCell="A2" sqref="A2:D2"/>
    </sheetView>
  </sheetViews>
  <sheetFormatPr defaultColWidth="8.88671875" defaultRowHeight="13.5"/>
  <cols>
    <col min="1" max="1" width="8.4453125" style="188" customWidth="1"/>
    <col min="2" max="17" width="7.77734375" style="188" customWidth="1"/>
    <col min="18" max="16384" width="8.88671875" style="188" customWidth="1"/>
  </cols>
  <sheetData>
    <row r="1" spans="4:17" s="184" customFormat="1" ht="17.25" customHeight="1">
      <c r="D1" s="183"/>
      <c r="E1" s="182"/>
      <c r="F1" s="182"/>
      <c r="G1" s="182"/>
      <c r="H1" s="182"/>
      <c r="I1" s="182"/>
      <c r="J1" s="182"/>
      <c r="K1" s="182"/>
      <c r="L1" s="182"/>
      <c r="M1" s="182"/>
      <c r="N1" s="183"/>
      <c r="O1" s="183"/>
      <c r="P1" s="183"/>
      <c r="Q1" s="183"/>
    </row>
    <row r="2" spans="1:17" s="184" customFormat="1" ht="24" customHeight="1">
      <c r="A2" s="517" t="s">
        <v>660</v>
      </c>
      <c r="B2" s="518"/>
      <c r="C2" s="518"/>
      <c r="D2" s="518"/>
      <c r="E2" s="182"/>
      <c r="F2" s="182"/>
      <c r="G2" s="182"/>
      <c r="H2" s="182"/>
      <c r="I2" s="182"/>
      <c r="J2" s="182"/>
      <c r="K2" s="182"/>
      <c r="L2" s="182"/>
      <c r="M2" s="182"/>
      <c r="N2" s="183"/>
      <c r="O2" s="183"/>
      <c r="P2" s="183"/>
      <c r="Q2" s="183"/>
    </row>
    <row r="3" spans="1:17" s="184" customFormat="1" ht="13.5" customHeight="1">
      <c r="A3" s="185" t="s">
        <v>0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3"/>
      <c r="O3" s="183"/>
      <c r="P3" s="183"/>
      <c r="Q3" s="183"/>
    </row>
    <row r="4" spans="1:13" s="186" customFormat="1" ht="21.75" customHeight="1">
      <c r="A4" s="345" t="s">
        <v>627</v>
      </c>
      <c r="B4" s="344"/>
      <c r="C4" s="344"/>
      <c r="D4" s="344"/>
      <c r="E4" s="344"/>
      <c r="F4" s="344"/>
      <c r="G4" s="345" t="s">
        <v>0</v>
      </c>
      <c r="H4" s="344"/>
      <c r="I4" s="344"/>
      <c r="J4" s="344"/>
      <c r="K4" s="344"/>
      <c r="L4" s="345" t="s">
        <v>0</v>
      </c>
      <c r="M4" s="344"/>
    </row>
    <row r="5" spans="1:17" s="187" customFormat="1" ht="20.25" customHeight="1">
      <c r="A5" s="523" t="s">
        <v>578</v>
      </c>
      <c r="B5" s="526" t="s">
        <v>579</v>
      </c>
      <c r="C5" s="527"/>
      <c r="D5" s="527"/>
      <c r="E5" s="528"/>
      <c r="F5" s="521" t="s">
        <v>580</v>
      </c>
      <c r="G5" s="521"/>
      <c r="H5" s="521"/>
      <c r="I5" s="521"/>
      <c r="J5" s="521" t="s">
        <v>581</v>
      </c>
      <c r="K5" s="521"/>
      <c r="L5" s="521"/>
      <c r="M5" s="521"/>
      <c r="N5" s="521" t="s">
        <v>582</v>
      </c>
      <c r="O5" s="521"/>
      <c r="P5" s="521"/>
      <c r="Q5" s="529"/>
    </row>
    <row r="6" spans="1:17" s="187" customFormat="1" ht="20.25" customHeight="1">
      <c r="A6" s="524"/>
      <c r="B6" s="520" t="s">
        <v>583</v>
      </c>
      <c r="C6" s="529" t="s">
        <v>584</v>
      </c>
      <c r="D6" s="530"/>
      <c r="E6" s="520" t="s">
        <v>585</v>
      </c>
      <c r="F6" s="520" t="s">
        <v>583</v>
      </c>
      <c r="G6" s="522" t="s">
        <v>584</v>
      </c>
      <c r="H6" s="522"/>
      <c r="I6" s="520" t="s">
        <v>585</v>
      </c>
      <c r="J6" s="520" t="s">
        <v>583</v>
      </c>
      <c r="K6" s="522" t="s">
        <v>584</v>
      </c>
      <c r="L6" s="522"/>
      <c r="M6" s="520" t="s">
        <v>585</v>
      </c>
      <c r="N6" s="520" t="s">
        <v>583</v>
      </c>
      <c r="O6" s="520" t="s">
        <v>584</v>
      </c>
      <c r="P6" s="520"/>
      <c r="Q6" s="519" t="s">
        <v>585</v>
      </c>
    </row>
    <row r="7" spans="1:17" s="187" customFormat="1" ht="18.75" customHeight="1">
      <c r="A7" s="525"/>
      <c r="B7" s="521"/>
      <c r="C7" s="347" t="s">
        <v>586</v>
      </c>
      <c r="D7" s="347" t="s">
        <v>587</v>
      </c>
      <c r="E7" s="521"/>
      <c r="F7" s="521"/>
      <c r="G7" s="348" t="s">
        <v>586</v>
      </c>
      <c r="H7" s="348" t="s">
        <v>587</v>
      </c>
      <c r="I7" s="520"/>
      <c r="J7" s="521"/>
      <c r="K7" s="347" t="s">
        <v>586</v>
      </c>
      <c r="L7" s="347" t="s">
        <v>587</v>
      </c>
      <c r="M7" s="520"/>
      <c r="N7" s="521"/>
      <c r="O7" s="346" t="s">
        <v>586</v>
      </c>
      <c r="P7" s="346" t="s">
        <v>587</v>
      </c>
      <c r="Q7" s="519"/>
    </row>
    <row r="8" spans="1:17" s="186" customFormat="1" ht="27" customHeight="1">
      <c r="A8" s="343" t="s">
        <v>617</v>
      </c>
      <c r="B8" s="341">
        <v>4</v>
      </c>
      <c r="C8" s="342">
        <v>147</v>
      </c>
      <c r="D8" s="342">
        <v>147</v>
      </c>
      <c r="E8" s="342">
        <v>90</v>
      </c>
      <c r="F8" s="342">
        <v>2</v>
      </c>
      <c r="G8" s="342">
        <v>133</v>
      </c>
      <c r="H8" s="342">
        <v>133</v>
      </c>
      <c r="I8" s="342">
        <v>74</v>
      </c>
      <c r="J8" s="342">
        <v>2</v>
      </c>
      <c r="K8" s="342">
        <v>14</v>
      </c>
      <c r="L8" s="342">
        <v>14</v>
      </c>
      <c r="M8" s="342">
        <v>16</v>
      </c>
      <c r="N8" s="342">
        <v>0</v>
      </c>
      <c r="O8" s="342">
        <v>0</v>
      </c>
      <c r="P8" s="342">
        <v>0</v>
      </c>
      <c r="Q8" s="342">
        <v>0</v>
      </c>
    </row>
    <row r="9" spans="1:17" s="186" customFormat="1" ht="27" customHeight="1">
      <c r="A9" s="343" t="s">
        <v>618</v>
      </c>
      <c r="B9" s="341">
        <v>5</v>
      </c>
      <c r="C9" s="342">
        <v>193</v>
      </c>
      <c r="D9" s="342">
        <v>163</v>
      </c>
      <c r="E9" s="342">
        <v>93</v>
      </c>
      <c r="F9" s="342">
        <v>2</v>
      </c>
      <c r="G9" s="342">
        <v>170</v>
      </c>
      <c r="H9" s="342">
        <v>140</v>
      </c>
      <c r="I9" s="342">
        <v>79</v>
      </c>
      <c r="J9" s="342">
        <v>3</v>
      </c>
      <c r="K9" s="342">
        <v>23</v>
      </c>
      <c r="L9" s="342">
        <v>23</v>
      </c>
      <c r="M9" s="342">
        <v>14</v>
      </c>
      <c r="N9" s="342">
        <v>0</v>
      </c>
      <c r="O9" s="342">
        <v>0</v>
      </c>
      <c r="P9" s="342">
        <v>0</v>
      </c>
      <c r="Q9" s="342">
        <v>0</v>
      </c>
    </row>
    <row r="10" spans="1:17" s="186" customFormat="1" ht="27" customHeight="1">
      <c r="A10" s="343" t="s">
        <v>619</v>
      </c>
      <c r="B10" s="341">
        <v>12</v>
      </c>
      <c r="C10" s="342">
        <v>296</v>
      </c>
      <c r="D10" s="342">
        <v>245</v>
      </c>
      <c r="E10" s="342">
        <v>152</v>
      </c>
      <c r="F10" s="342">
        <v>4</v>
      </c>
      <c r="G10" s="342">
        <v>226</v>
      </c>
      <c r="H10" s="342">
        <v>198</v>
      </c>
      <c r="I10" s="342">
        <v>113</v>
      </c>
      <c r="J10" s="342">
        <v>8</v>
      </c>
      <c r="K10" s="342">
        <v>70</v>
      </c>
      <c r="L10" s="342">
        <v>47</v>
      </c>
      <c r="M10" s="342">
        <v>39</v>
      </c>
      <c r="N10" s="342">
        <v>0</v>
      </c>
      <c r="O10" s="342">
        <v>0</v>
      </c>
      <c r="P10" s="342">
        <v>0</v>
      </c>
      <c r="Q10" s="342">
        <v>0</v>
      </c>
    </row>
    <row r="11" spans="1:17" s="186" customFormat="1" ht="27" customHeight="1">
      <c r="A11" s="401" t="s">
        <v>620</v>
      </c>
      <c r="B11" s="398">
        <f>F11+J11+N11</f>
        <v>17</v>
      </c>
      <c r="C11" s="399">
        <f>G11+K11+O11</f>
        <v>393</v>
      </c>
      <c r="D11" s="399">
        <f>H11+L11+P11</f>
        <v>341</v>
      </c>
      <c r="E11" s="399">
        <v>216</v>
      </c>
      <c r="F11" s="399">
        <v>4</v>
      </c>
      <c r="G11" s="399">
        <v>286</v>
      </c>
      <c r="H11" s="399">
        <v>254</v>
      </c>
      <c r="I11" s="399">
        <v>158</v>
      </c>
      <c r="J11" s="399">
        <v>13</v>
      </c>
      <c r="K11" s="399">
        <v>107</v>
      </c>
      <c r="L11" s="399">
        <v>87</v>
      </c>
      <c r="M11" s="399">
        <v>58</v>
      </c>
      <c r="N11" s="399">
        <v>0</v>
      </c>
      <c r="O11" s="399">
        <v>0</v>
      </c>
      <c r="P11" s="399">
        <v>0</v>
      </c>
      <c r="Q11" s="399">
        <v>0</v>
      </c>
    </row>
    <row r="12" spans="1:13" s="404" customFormat="1" ht="15.75" customHeight="1">
      <c r="A12" s="403" t="s">
        <v>626</v>
      </c>
      <c r="B12" s="402"/>
      <c r="C12" s="402"/>
      <c r="D12" s="402"/>
      <c r="E12" s="402"/>
      <c r="F12" s="402"/>
      <c r="G12" s="402"/>
      <c r="H12" s="402"/>
      <c r="I12" s="403"/>
      <c r="J12" s="402"/>
      <c r="K12" s="402"/>
      <c r="L12" s="402"/>
      <c r="M12" s="403" t="s">
        <v>0</v>
      </c>
    </row>
  </sheetData>
  <sheetProtection/>
  <mergeCells count="18">
    <mergeCell ref="F5:I5"/>
    <mergeCell ref="J5:M5"/>
    <mergeCell ref="N5:Q5"/>
    <mergeCell ref="B6:B7"/>
    <mergeCell ref="C6:D6"/>
    <mergeCell ref="E6:E7"/>
    <mergeCell ref="F6:F7"/>
    <mergeCell ref="G6:H6"/>
    <mergeCell ref="A2:D2"/>
    <mergeCell ref="Q6:Q7"/>
    <mergeCell ref="I6:I7"/>
    <mergeCell ref="J6:J7"/>
    <mergeCell ref="K6:L6"/>
    <mergeCell ref="M6:M7"/>
    <mergeCell ref="N6:N7"/>
    <mergeCell ref="O6:P6"/>
    <mergeCell ref="A5:A7"/>
    <mergeCell ref="B5:E5"/>
  </mergeCells>
  <printOptions/>
  <pageMargins left="0.5511811023622047" right="0.07874015748031496" top="0.5511811023622047" bottom="0.5118110236220472" header="0.2362204724409449" footer="0.31496062992125984"/>
  <pageSetup fitToHeight="1" fitToWidth="1" horizontalDpi="600" verticalDpi="600" orientation="landscape" paperSize="9" scale="91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235"/>
  <sheetViews>
    <sheetView zoomScalePageLayoutView="0" workbookViewId="0" topLeftCell="A1">
      <selection activeCell="A2" sqref="A2"/>
    </sheetView>
  </sheetViews>
  <sheetFormatPr defaultColWidth="8.88671875" defaultRowHeight="13.5"/>
  <cols>
    <col min="1" max="1" width="13.88671875" style="14" customWidth="1"/>
    <col min="2" max="2" width="12.3359375" style="14" customWidth="1"/>
    <col min="3" max="3" width="10.3359375" style="14" customWidth="1"/>
    <col min="4" max="4" width="10.4453125" style="14" customWidth="1"/>
    <col min="5" max="5" width="10.88671875" style="14" customWidth="1"/>
    <col min="6" max="6" width="11.3359375" style="14" customWidth="1"/>
    <col min="7" max="7" width="8.88671875" style="14" customWidth="1"/>
    <col min="8" max="8" width="10.77734375" style="14" customWidth="1"/>
    <col min="9" max="9" width="10.6640625" style="14" customWidth="1"/>
    <col min="10" max="16384" width="8.88671875" style="14" customWidth="1"/>
  </cols>
  <sheetData>
    <row r="2" spans="1:6" ht="20.25" customHeight="1">
      <c r="A2" s="157" t="s">
        <v>661</v>
      </c>
      <c r="B2" s="157"/>
      <c r="C2" s="157"/>
      <c r="D2" s="157"/>
      <c r="E2" s="157"/>
      <c r="F2" s="157"/>
    </row>
    <row r="3" spans="1:6" ht="13.5">
      <c r="A3" s="28"/>
      <c r="B3" s="28"/>
      <c r="C3" s="28"/>
      <c r="D3" s="28"/>
      <c r="E3" s="28"/>
      <c r="F3" s="28"/>
    </row>
    <row r="4" spans="1:6" s="20" customFormat="1" ht="21" customHeight="1">
      <c r="A4" s="33" t="s">
        <v>124</v>
      </c>
      <c r="B4" s="33"/>
      <c r="C4" s="34"/>
      <c r="D4" s="34"/>
      <c r="E4" s="34"/>
      <c r="F4" s="34"/>
    </row>
    <row r="5" spans="1:9" s="22" customFormat="1" ht="21.75" customHeight="1">
      <c r="A5" s="432" t="s">
        <v>165</v>
      </c>
      <c r="B5" s="95" t="s">
        <v>80</v>
      </c>
      <c r="C5" s="515" t="s">
        <v>464</v>
      </c>
      <c r="D5" s="515"/>
      <c r="E5" s="472" t="s">
        <v>125</v>
      </c>
      <c r="F5" s="433"/>
      <c r="G5" s="433"/>
      <c r="H5" s="35" t="s">
        <v>140</v>
      </c>
      <c r="I5" s="36" t="s">
        <v>141</v>
      </c>
    </row>
    <row r="6" spans="1:9" s="22" customFormat="1" ht="21.75" customHeight="1">
      <c r="A6" s="432"/>
      <c r="B6" s="35" t="s">
        <v>79</v>
      </c>
      <c r="C6" s="35" t="s">
        <v>79</v>
      </c>
      <c r="D6" s="35" t="s">
        <v>137</v>
      </c>
      <c r="E6" s="35" t="s">
        <v>81</v>
      </c>
      <c r="F6" s="35" t="s">
        <v>138</v>
      </c>
      <c r="G6" s="35" t="s">
        <v>139</v>
      </c>
      <c r="H6" s="35" t="s">
        <v>79</v>
      </c>
      <c r="I6" s="36" t="s">
        <v>79</v>
      </c>
    </row>
    <row r="7" spans="1:17" s="20" customFormat="1" ht="30.75" customHeight="1">
      <c r="A7" s="41" t="s">
        <v>276</v>
      </c>
      <c r="B7" s="56">
        <v>59</v>
      </c>
      <c r="C7" s="48">
        <v>1</v>
      </c>
      <c r="D7" s="48">
        <v>130000</v>
      </c>
      <c r="E7" s="58">
        <v>51</v>
      </c>
      <c r="F7" s="56">
        <v>51</v>
      </c>
      <c r="G7" s="56">
        <v>0</v>
      </c>
      <c r="H7" s="56">
        <v>7</v>
      </c>
      <c r="I7" s="48">
        <v>0</v>
      </c>
      <c r="J7" s="48"/>
      <c r="K7" s="48"/>
      <c r="L7" s="34"/>
      <c r="M7" s="34"/>
      <c r="N7" s="34"/>
      <c r="O7" s="34"/>
      <c r="P7" s="34"/>
      <c r="Q7" s="34"/>
    </row>
    <row r="8" spans="1:17" s="20" customFormat="1" ht="30.75" customHeight="1">
      <c r="A8" s="41" t="s">
        <v>277</v>
      </c>
      <c r="B8" s="56">
        <v>62</v>
      </c>
      <c r="C8" s="56">
        <v>1</v>
      </c>
      <c r="D8" s="56">
        <v>14557</v>
      </c>
      <c r="E8" s="56">
        <v>54</v>
      </c>
      <c r="F8" s="56">
        <v>54</v>
      </c>
      <c r="G8" s="56">
        <v>0</v>
      </c>
      <c r="H8" s="56">
        <v>7</v>
      </c>
      <c r="I8" s="56">
        <v>0</v>
      </c>
      <c r="J8" s="48"/>
      <c r="K8" s="48"/>
      <c r="L8" s="34"/>
      <c r="M8" s="34"/>
      <c r="N8" s="34"/>
      <c r="O8" s="34"/>
      <c r="P8" s="34"/>
      <c r="Q8" s="34"/>
    </row>
    <row r="9" spans="1:17" s="20" customFormat="1" ht="30.75" customHeight="1">
      <c r="A9" s="41" t="s">
        <v>546</v>
      </c>
      <c r="B9" s="56">
        <v>66</v>
      </c>
      <c r="C9" s="56">
        <v>1</v>
      </c>
      <c r="D9" s="56">
        <v>170000</v>
      </c>
      <c r="E9" s="56">
        <v>58</v>
      </c>
      <c r="F9" s="56">
        <v>58</v>
      </c>
      <c r="G9" s="56">
        <v>0</v>
      </c>
      <c r="H9" s="56">
        <v>7</v>
      </c>
      <c r="I9" s="56">
        <v>0</v>
      </c>
      <c r="J9" s="48"/>
      <c r="K9" s="48"/>
      <c r="L9" s="34"/>
      <c r="M9" s="34"/>
      <c r="N9" s="34"/>
      <c r="O9" s="34"/>
      <c r="P9" s="34"/>
      <c r="Q9" s="34"/>
    </row>
    <row r="10" spans="1:17" s="20" customFormat="1" ht="30.75" customHeight="1">
      <c r="A10" s="41" t="s">
        <v>544</v>
      </c>
      <c r="B10" s="56">
        <v>66</v>
      </c>
      <c r="C10" s="56">
        <v>1</v>
      </c>
      <c r="D10" s="56">
        <v>180000</v>
      </c>
      <c r="E10" s="56">
        <v>58</v>
      </c>
      <c r="F10" s="56">
        <v>58</v>
      </c>
      <c r="G10" s="56">
        <v>0</v>
      </c>
      <c r="H10" s="56">
        <v>7</v>
      </c>
      <c r="I10" s="56">
        <v>0</v>
      </c>
      <c r="J10" s="48"/>
      <c r="K10" s="48"/>
      <c r="L10" s="34"/>
      <c r="M10" s="34"/>
      <c r="N10" s="34"/>
      <c r="O10" s="34"/>
      <c r="P10" s="34"/>
      <c r="Q10" s="34"/>
    </row>
    <row r="11" spans="1:17" s="20" customFormat="1" ht="30.75" customHeight="1">
      <c r="A11" s="41" t="s">
        <v>561</v>
      </c>
      <c r="B11" s="56">
        <f>SUM(B13:B25)</f>
        <v>66</v>
      </c>
      <c r="C11" s="56">
        <f aca="true" t="shared" si="0" ref="C11:I11">SUM(C13:C25)</f>
        <v>1</v>
      </c>
      <c r="D11" s="56">
        <f t="shared" si="0"/>
        <v>180000</v>
      </c>
      <c r="E11" s="56">
        <f t="shared" si="0"/>
        <v>59</v>
      </c>
      <c r="F11" s="56">
        <f t="shared" si="0"/>
        <v>59</v>
      </c>
      <c r="G11" s="56">
        <f t="shared" si="0"/>
        <v>0</v>
      </c>
      <c r="H11" s="56">
        <f t="shared" si="0"/>
        <v>6</v>
      </c>
      <c r="I11" s="56">
        <f t="shared" si="0"/>
        <v>0</v>
      </c>
      <c r="J11" s="48"/>
      <c r="K11" s="48"/>
      <c r="L11" s="34"/>
      <c r="M11" s="34"/>
      <c r="N11" s="34"/>
      <c r="O11" s="34"/>
      <c r="P11" s="34"/>
      <c r="Q11" s="34"/>
    </row>
    <row r="12" spans="1:17" s="20" customFormat="1" ht="9.75" customHeight="1">
      <c r="A12" s="41"/>
      <c r="B12" s="56"/>
      <c r="C12" s="56"/>
      <c r="D12" s="56"/>
      <c r="E12" s="56"/>
      <c r="F12" s="56"/>
      <c r="G12" s="56"/>
      <c r="H12" s="56"/>
      <c r="I12" s="56"/>
      <c r="J12" s="48"/>
      <c r="K12" s="48"/>
      <c r="L12" s="34"/>
      <c r="M12" s="34"/>
      <c r="N12" s="34"/>
      <c r="O12" s="34"/>
      <c r="P12" s="34"/>
      <c r="Q12" s="34"/>
    </row>
    <row r="13" spans="1:27" s="5" customFormat="1" ht="22.5" customHeight="1">
      <c r="A13" s="41" t="s">
        <v>628</v>
      </c>
      <c r="B13" s="141">
        <f>C13+E13+H13</f>
        <v>11</v>
      </c>
      <c r="C13" s="54">
        <v>0</v>
      </c>
      <c r="D13" s="54">
        <v>0</v>
      </c>
      <c r="E13" s="54">
        <v>10</v>
      </c>
      <c r="F13" s="54">
        <v>10</v>
      </c>
      <c r="G13" s="54">
        <v>0</v>
      </c>
      <c r="H13" s="54">
        <v>1</v>
      </c>
      <c r="I13" s="54">
        <v>0</v>
      </c>
      <c r="J13" s="108"/>
      <c r="K13" s="108"/>
      <c r="L13" s="108"/>
      <c r="M13" s="108"/>
      <c r="N13" s="79"/>
      <c r="O13" s="108"/>
      <c r="P13" s="79"/>
      <c r="Q13" s="79"/>
      <c r="R13" s="79"/>
      <c r="S13" s="79"/>
      <c r="T13" s="79"/>
      <c r="U13" s="79"/>
      <c r="V13" s="79"/>
      <c r="W13" s="108"/>
      <c r="X13" s="108"/>
      <c r="Y13" s="108"/>
      <c r="Z13" s="108"/>
      <c r="AA13" s="108"/>
    </row>
    <row r="14" spans="1:27" s="5" customFormat="1" ht="22.5" customHeight="1">
      <c r="A14" s="41" t="s">
        <v>629</v>
      </c>
      <c r="B14" s="141">
        <f aca="true" t="shared" si="1" ref="B14:B25">C14+E14+H14</f>
        <v>4</v>
      </c>
      <c r="C14" s="54">
        <v>0</v>
      </c>
      <c r="D14" s="54">
        <v>0</v>
      </c>
      <c r="E14" s="56">
        <v>4</v>
      </c>
      <c r="F14" s="56">
        <v>4</v>
      </c>
      <c r="G14" s="54">
        <v>0</v>
      </c>
      <c r="H14" s="54">
        <v>0</v>
      </c>
      <c r="I14" s="54">
        <v>0</v>
      </c>
      <c r="J14" s="108"/>
      <c r="K14" s="108"/>
      <c r="L14" s="108"/>
      <c r="M14" s="108"/>
      <c r="N14" s="79"/>
      <c r="O14" s="108"/>
      <c r="P14" s="79"/>
      <c r="Q14" s="79"/>
      <c r="R14" s="79"/>
      <c r="S14" s="79"/>
      <c r="T14" s="108"/>
      <c r="U14" s="108"/>
      <c r="V14" s="79"/>
      <c r="W14" s="108"/>
      <c r="X14" s="108"/>
      <c r="Y14" s="108"/>
      <c r="Z14" s="108"/>
      <c r="AA14" s="108"/>
    </row>
    <row r="15" spans="1:27" s="5" customFormat="1" ht="22.5" customHeight="1">
      <c r="A15" s="41" t="s">
        <v>630</v>
      </c>
      <c r="B15" s="141">
        <f t="shared" si="1"/>
        <v>7</v>
      </c>
      <c r="C15" s="54">
        <v>0</v>
      </c>
      <c r="D15" s="54">
        <v>0</v>
      </c>
      <c r="E15" s="56">
        <v>7</v>
      </c>
      <c r="F15" s="56">
        <v>7</v>
      </c>
      <c r="G15" s="54">
        <v>0</v>
      </c>
      <c r="H15" s="54">
        <v>0</v>
      </c>
      <c r="I15" s="54">
        <v>0</v>
      </c>
      <c r="J15" s="108"/>
      <c r="K15" s="108"/>
      <c r="L15" s="108"/>
      <c r="M15" s="108"/>
      <c r="N15" s="79"/>
      <c r="O15" s="108"/>
      <c r="P15" s="79"/>
      <c r="Q15" s="79"/>
      <c r="R15" s="79"/>
      <c r="S15" s="79"/>
      <c r="T15" s="108"/>
      <c r="U15" s="108"/>
      <c r="V15" s="79"/>
      <c r="W15" s="108"/>
      <c r="X15" s="108"/>
      <c r="Y15" s="108"/>
      <c r="Z15" s="108"/>
      <c r="AA15" s="108"/>
    </row>
    <row r="16" spans="1:27" s="5" customFormat="1" ht="22.5" customHeight="1">
      <c r="A16" s="41" t="s">
        <v>631</v>
      </c>
      <c r="B16" s="141">
        <f t="shared" si="1"/>
        <v>8</v>
      </c>
      <c r="C16" s="54">
        <v>0</v>
      </c>
      <c r="D16" s="54">
        <v>0</v>
      </c>
      <c r="E16" s="56">
        <v>8</v>
      </c>
      <c r="F16" s="56">
        <v>8</v>
      </c>
      <c r="G16" s="54">
        <v>0</v>
      </c>
      <c r="H16" s="54">
        <v>0</v>
      </c>
      <c r="I16" s="54">
        <v>0</v>
      </c>
      <c r="J16" s="108"/>
      <c r="K16" s="108"/>
      <c r="L16" s="108"/>
      <c r="M16" s="108"/>
      <c r="N16" s="79"/>
      <c r="O16" s="108"/>
      <c r="P16" s="79"/>
      <c r="Q16" s="79"/>
      <c r="R16" s="79"/>
      <c r="S16" s="79"/>
      <c r="T16" s="108"/>
      <c r="U16" s="108"/>
      <c r="V16" s="79"/>
      <c r="W16" s="108"/>
      <c r="X16" s="108"/>
      <c r="Y16" s="108"/>
      <c r="Z16" s="108"/>
      <c r="AA16" s="108"/>
    </row>
    <row r="17" spans="1:27" s="5" customFormat="1" ht="22.5" customHeight="1">
      <c r="A17" s="41" t="s">
        <v>632</v>
      </c>
      <c r="B17" s="141">
        <f t="shared" si="1"/>
        <v>5</v>
      </c>
      <c r="C17" s="54">
        <v>0</v>
      </c>
      <c r="D17" s="54">
        <v>0</v>
      </c>
      <c r="E17" s="56">
        <v>5</v>
      </c>
      <c r="F17" s="56">
        <v>5</v>
      </c>
      <c r="G17" s="54">
        <v>0</v>
      </c>
      <c r="H17" s="54">
        <v>0</v>
      </c>
      <c r="I17" s="54">
        <v>0</v>
      </c>
      <c r="J17" s="108"/>
      <c r="K17" s="108"/>
      <c r="L17" s="108"/>
      <c r="M17" s="108"/>
      <c r="N17" s="79"/>
      <c r="O17" s="108"/>
      <c r="P17" s="79"/>
      <c r="Q17" s="79"/>
      <c r="R17" s="79"/>
      <c r="S17" s="79"/>
      <c r="T17" s="108"/>
      <c r="U17" s="108"/>
      <c r="V17" s="79"/>
      <c r="W17" s="108"/>
      <c r="X17" s="108"/>
      <c r="Y17" s="108"/>
      <c r="Z17" s="108"/>
      <c r="AA17" s="108"/>
    </row>
    <row r="18" spans="1:27" s="5" customFormat="1" ht="22.5" customHeight="1">
      <c r="A18" s="41" t="s">
        <v>633</v>
      </c>
      <c r="B18" s="141">
        <f t="shared" si="1"/>
        <v>4</v>
      </c>
      <c r="C18" s="54">
        <v>0</v>
      </c>
      <c r="D18" s="54">
        <v>0</v>
      </c>
      <c r="E18" s="56">
        <v>3</v>
      </c>
      <c r="F18" s="56">
        <v>3</v>
      </c>
      <c r="G18" s="54">
        <v>0</v>
      </c>
      <c r="H18" s="54">
        <v>1</v>
      </c>
      <c r="I18" s="54">
        <v>0</v>
      </c>
      <c r="J18" s="108"/>
      <c r="K18" s="108"/>
      <c r="L18" s="108"/>
      <c r="M18" s="108"/>
      <c r="N18" s="79"/>
      <c r="O18" s="108"/>
      <c r="P18" s="79"/>
      <c r="Q18" s="79"/>
      <c r="R18" s="79"/>
      <c r="S18" s="79"/>
      <c r="T18" s="108"/>
      <c r="U18" s="108"/>
      <c r="V18" s="79"/>
      <c r="W18" s="108"/>
      <c r="X18" s="108"/>
      <c r="Y18" s="108"/>
      <c r="Z18" s="108"/>
      <c r="AA18" s="108"/>
    </row>
    <row r="19" spans="1:27" s="5" customFormat="1" ht="22.5" customHeight="1">
      <c r="A19" s="41" t="s">
        <v>634</v>
      </c>
      <c r="B19" s="141">
        <f t="shared" si="1"/>
        <v>5</v>
      </c>
      <c r="C19" s="54">
        <v>0</v>
      </c>
      <c r="D19" s="54">
        <v>0</v>
      </c>
      <c r="E19" s="56">
        <v>4</v>
      </c>
      <c r="F19" s="56">
        <v>4</v>
      </c>
      <c r="G19" s="54">
        <v>0</v>
      </c>
      <c r="H19" s="54">
        <v>1</v>
      </c>
      <c r="I19" s="54">
        <v>0</v>
      </c>
      <c r="J19" s="108"/>
      <c r="K19" s="108"/>
      <c r="L19" s="108"/>
      <c r="M19" s="108"/>
      <c r="N19" s="79"/>
      <c r="O19" s="108"/>
      <c r="P19" s="79"/>
      <c r="Q19" s="79"/>
      <c r="R19" s="79"/>
      <c r="S19" s="79"/>
      <c r="T19" s="108"/>
      <c r="U19" s="108"/>
      <c r="V19" s="79"/>
      <c r="W19" s="108"/>
      <c r="X19" s="108"/>
      <c r="Y19" s="108"/>
      <c r="Z19" s="108"/>
      <c r="AA19" s="108"/>
    </row>
    <row r="20" spans="1:27" s="5" customFormat="1" ht="22.5" customHeight="1">
      <c r="A20" s="41" t="s">
        <v>635</v>
      </c>
      <c r="B20" s="141">
        <f t="shared" si="1"/>
        <v>2</v>
      </c>
      <c r="C20" s="54">
        <v>0</v>
      </c>
      <c r="D20" s="54">
        <v>0</v>
      </c>
      <c r="E20" s="56">
        <v>2</v>
      </c>
      <c r="F20" s="56">
        <v>2</v>
      </c>
      <c r="G20" s="54">
        <v>0</v>
      </c>
      <c r="H20" s="54">
        <v>0</v>
      </c>
      <c r="I20" s="54">
        <v>0</v>
      </c>
      <c r="J20" s="79"/>
      <c r="K20" s="79"/>
      <c r="L20" s="108"/>
      <c r="M20" s="108"/>
      <c r="N20" s="79"/>
      <c r="O20" s="108"/>
      <c r="P20" s="79"/>
      <c r="Q20" s="79"/>
      <c r="R20" s="79"/>
      <c r="S20" s="79"/>
      <c r="T20" s="79"/>
      <c r="U20" s="79"/>
      <c r="V20" s="79"/>
      <c r="W20" s="108"/>
      <c r="X20" s="108"/>
      <c r="Y20" s="108"/>
      <c r="Z20" s="108"/>
      <c r="AA20" s="108"/>
    </row>
    <row r="21" spans="1:27" s="5" customFormat="1" ht="22.5" customHeight="1">
      <c r="A21" s="41" t="s">
        <v>636</v>
      </c>
      <c r="B21" s="141">
        <f t="shared" si="1"/>
        <v>2</v>
      </c>
      <c r="C21" s="54">
        <v>0</v>
      </c>
      <c r="D21" s="54">
        <v>0</v>
      </c>
      <c r="E21" s="54">
        <v>2</v>
      </c>
      <c r="F21" s="54">
        <v>2</v>
      </c>
      <c r="G21" s="54">
        <v>0</v>
      </c>
      <c r="H21" s="54">
        <v>0</v>
      </c>
      <c r="I21" s="54">
        <v>0</v>
      </c>
      <c r="J21" s="79"/>
      <c r="K21" s="79"/>
      <c r="L21" s="79"/>
      <c r="M21" s="79"/>
      <c r="N21" s="79"/>
      <c r="O21" s="108"/>
      <c r="P21" s="79"/>
      <c r="Q21" s="79"/>
      <c r="R21" s="79"/>
      <c r="S21" s="79"/>
      <c r="T21" s="108"/>
      <c r="U21" s="108"/>
      <c r="V21" s="108"/>
      <c r="W21" s="108"/>
      <c r="X21" s="108"/>
      <c r="Y21" s="108"/>
      <c r="Z21" s="108"/>
      <c r="AA21" s="108"/>
    </row>
    <row r="22" spans="1:27" s="5" customFormat="1" ht="22.5" customHeight="1">
      <c r="A22" s="41" t="s">
        <v>637</v>
      </c>
      <c r="B22" s="141">
        <f t="shared" si="1"/>
        <v>6</v>
      </c>
      <c r="C22" s="54">
        <v>0</v>
      </c>
      <c r="D22" s="54">
        <v>0</v>
      </c>
      <c r="E22" s="54">
        <v>5</v>
      </c>
      <c r="F22" s="54">
        <v>5</v>
      </c>
      <c r="G22" s="54">
        <v>0</v>
      </c>
      <c r="H22" s="54">
        <v>1</v>
      </c>
      <c r="I22" s="54">
        <v>0</v>
      </c>
      <c r="J22" s="79"/>
      <c r="K22" s="79"/>
      <c r="L22" s="79"/>
      <c r="M22" s="79"/>
      <c r="N22" s="79"/>
      <c r="O22" s="108"/>
      <c r="P22" s="79"/>
      <c r="Q22" s="108"/>
      <c r="R22" s="108"/>
      <c r="S22" s="108"/>
      <c r="T22" s="79"/>
      <c r="U22" s="79"/>
      <c r="V22" s="108"/>
      <c r="W22" s="108"/>
      <c r="X22" s="108"/>
      <c r="Y22" s="108"/>
      <c r="Z22" s="108"/>
      <c r="AA22" s="108"/>
    </row>
    <row r="23" spans="1:27" s="5" customFormat="1" ht="22.5" customHeight="1">
      <c r="A23" s="41" t="s">
        <v>638</v>
      </c>
      <c r="B23" s="141">
        <f t="shared" si="1"/>
        <v>5</v>
      </c>
      <c r="C23" s="54">
        <v>1</v>
      </c>
      <c r="D23" s="54">
        <v>180000</v>
      </c>
      <c r="E23" s="54">
        <v>3</v>
      </c>
      <c r="F23" s="54">
        <v>3</v>
      </c>
      <c r="G23" s="54">
        <v>0</v>
      </c>
      <c r="H23" s="54">
        <v>1</v>
      </c>
      <c r="I23" s="54">
        <v>0</v>
      </c>
      <c r="J23" s="108"/>
      <c r="K23" s="108"/>
      <c r="L23" s="108"/>
      <c r="M23" s="108"/>
      <c r="N23" s="79"/>
      <c r="O23" s="108"/>
      <c r="P23" s="79"/>
      <c r="Q23" s="79"/>
      <c r="R23" s="79"/>
      <c r="S23" s="79"/>
      <c r="T23" s="108"/>
      <c r="U23" s="108"/>
      <c r="V23" s="108"/>
      <c r="W23" s="108"/>
      <c r="X23" s="108"/>
      <c r="Y23" s="108"/>
      <c r="Z23" s="108"/>
      <c r="AA23" s="108"/>
    </row>
    <row r="24" spans="1:27" s="5" customFormat="1" ht="22.5" customHeight="1">
      <c r="A24" s="41" t="s">
        <v>639</v>
      </c>
      <c r="B24" s="141">
        <f t="shared" si="1"/>
        <v>4</v>
      </c>
      <c r="C24" s="54">
        <v>0</v>
      </c>
      <c r="D24" s="54">
        <v>0</v>
      </c>
      <c r="E24" s="54">
        <v>4</v>
      </c>
      <c r="F24" s="54">
        <v>4</v>
      </c>
      <c r="G24" s="54">
        <v>0</v>
      </c>
      <c r="H24" s="54">
        <v>0</v>
      </c>
      <c r="I24" s="54">
        <v>0</v>
      </c>
      <c r="J24" s="108"/>
      <c r="K24" s="108"/>
      <c r="L24" s="108"/>
      <c r="M24" s="108"/>
      <c r="N24" s="79"/>
      <c r="O24" s="108"/>
      <c r="P24" s="79"/>
      <c r="Q24" s="79"/>
      <c r="R24" s="79"/>
      <c r="S24" s="79"/>
      <c r="T24" s="79"/>
      <c r="U24" s="79"/>
      <c r="V24" s="79"/>
      <c r="W24" s="79"/>
      <c r="X24" s="108"/>
      <c r="Y24" s="108"/>
      <c r="Z24" s="108"/>
      <c r="AA24" s="108"/>
    </row>
    <row r="25" spans="1:27" s="112" customFormat="1" ht="22.5" customHeight="1">
      <c r="A25" s="333" t="s">
        <v>640</v>
      </c>
      <c r="B25" s="141">
        <f t="shared" si="1"/>
        <v>3</v>
      </c>
      <c r="C25" s="356">
        <v>0</v>
      </c>
      <c r="D25" s="357">
        <v>0</v>
      </c>
      <c r="E25" s="356">
        <v>2</v>
      </c>
      <c r="F25" s="356">
        <v>2</v>
      </c>
      <c r="G25" s="356">
        <v>0</v>
      </c>
      <c r="H25" s="356">
        <v>1</v>
      </c>
      <c r="I25" s="356">
        <v>0</v>
      </c>
      <c r="J25" s="108"/>
      <c r="K25" s="108"/>
      <c r="L25" s="108"/>
      <c r="M25" s="108"/>
      <c r="N25" s="79"/>
      <c r="O25" s="108"/>
      <c r="P25" s="79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</row>
    <row r="26" spans="1:11" s="15" customFormat="1" ht="13.5">
      <c r="A26" s="531" t="s">
        <v>177</v>
      </c>
      <c r="B26" s="531"/>
      <c r="C26" s="531"/>
      <c r="D26" s="98"/>
      <c r="E26" s="98"/>
      <c r="F26" s="98"/>
      <c r="G26" s="98"/>
      <c r="H26" s="98"/>
      <c r="I26" s="98"/>
      <c r="J26" s="98"/>
      <c r="K26" s="98"/>
    </row>
    <row r="27" spans="2:11" s="15" customFormat="1" ht="13.5">
      <c r="B27" s="98"/>
      <c r="C27" s="98"/>
      <c r="D27" s="98"/>
      <c r="E27" s="98"/>
      <c r="F27" s="98"/>
      <c r="G27" s="98"/>
      <c r="H27" s="98"/>
      <c r="I27" s="98"/>
      <c r="J27" s="98"/>
      <c r="K27" s="98"/>
    </row>
    <row r="28" spans="2:11" ht="13.5">
      <c r="B28" s="97"/>
      <c r="C28" s="97"/>
      <c r="D28" s="97"/>
      <c r="E28" s="97"/>
      <c r="F28" s="97"/>
      <c r="G28" s="97"/>
      <c r="H28" s="97"/>
      <c r="I28" s="97"/>
      <c r="J28" s="97"/>
      <c r="K28" s="97"/>
    </row>
    <row r="29" spans="2:11" ht="13.5">
      <c r="B29" s="97"/>
      <c r="C29" s="97"/>
      <c r="D29" s="97"/>
      <c r="E29" s="97"/>
      <c r="F29" s="97"/>
      <c r="G29" s="97"/>
      <c r="H29" s="97"/>
      <c r="I29" s="97"/>
      <c r="J29" s="97"/>
      <c r="K29" s="97"/>
    </row>
    <row r="30" spans="2:11" ht="13.5">
      <c r="B30" s="97"/>
      <c r="C30" s="97"/>
      <c r="D30" s="97"/>
      <c r="E30" s="97"/>
      <c r="F30" s="97"/>
      <c r="G30" s="97"/>
      <c r="H30" s="97"/>
      <c r="I30" s="97"/>
      <c r="J30" s="97"/>
      <c r="K30" s="97"/>
    </row>
    <row r="31" spans="2:11" ht="13.5">
      <c r="B31" s="97"/>
      <c r="C31" s="97"/>
      <c r="D31" s="97"/>
      <c r="E31" s="97"/>
      <c r="F31" s="97"/>
      <c r="G31" s="97"/>
      <c r="H31" s="97"/>
      <c r="I31" s="97"/>
      <c r="J31" s="97"/>
      <c r="K31" s="97"/>
    </row>
    <row r="32" spans="2:11" ht="13.5">
      <c r="B32" s="97"/>
      <c r="C32" s="97"/>
      <c r="D32" s="97"/>
      <c r="E32" s="97"/>
      <c r="F32" s="97"/>
      <c r="G32" s="97"/>
      <c r="H32" s="97"/>
      <c r="I32" s="97"/>
      <c r="J32" s="97"/>
      <c r="K32" s="97"/>
    </row>
    <row r="33" spans="2:11" ht="13.5">
      <c r="B33" s="97"/>
      <c r="C33" s="97"/>
      <c r="D33" s="97"/>
      <c r="E33" s="97"/>
      <c r="F33" s="97"/>
      <c r="G33" s="97"/>
      <c r="H33" s="97"/>
      <c r="I33" s="97"/>
      <c r="J33" s="97"/>
      <c r="K33" s="97"/>
    </row>
    <row r="34" spans="2:11" ht="13.5">
      <c r="B34" s="97"/>
      <c r="C34" s="97"/>
      <c r="D34" s="97"/>
      <c r="E34" s="97"/>
      <c r="F34" s="97"/>
      <c r="G34" s="97"/>
      <c r="H34" s="97"/>
      <c r="I34" s="97"/>
      <c r="J34" s="97"/>
      <c r="K34" s="97"/>
    </row>
    <row r="35" spans="2:11" ht="13.5">
      <c r="B35" s="97"/>
      <c r="C35" s="97"/>
      <c r="D35" s="97"/>
      <c r="E35" s="97"/>
      <c r="F35" s="97"/>
      <c r="G35" s="97"/>
      <c r="H35" s="97"/>
      <c r="I35" s="97"/>
      <c r="J35" s="97"/>
      <c r="K35" s="97"/>
    </row>
    <row r="36" spans="2:11" ht="13.5">
      <c r="B36" s="97"/>
      <c r="C36" s="97"/>
      <c r="D36" s="97"/>
      <c r="E36" s="97"/>
      <c r="F36" s="97"/>
      <c r="G36" s="97"/>
      <c r="H36" s="97"/>
      <c r="I36" s="97"/>
      <c r="J36" s="97"/>
      <c r="K36" s="97"/>
    </row>
    <row r="37" spans="2:11" ht="13.5">
      <c r="B37" s="97"/>
      <c r="C37" s="97"/>
      <c r="D37" s="97"/>
      <c r="E37" s="97"/>
      <c r="F37" s="97"/>
      <c r="G37" s="97"/>
      <c r="H37" s="97"/>
      <c r="I37" s="97"/>
      <c r="J37" s="97"/>
      <c r="K37" s="97"/>
    </row>
    <row r="38" spans="2:11" ht="13.5">
      <c r="B38" s="97"/>
      <c r="C38" s="97"/>
      <c r="D38" s="97"/>
      <c r="E38" s="97"/>
      <c r="F38" s="97"/>
      <c r="G38" s="97"/>
      <c r="H38" s="97"/>
      <c r="I38" s="97"/>
      <c r="J38" s="97"/>
      <c r="K38" s="97"/>
    </row>
    <row r="39" spans="2:11" ht="13.5">
      <c r="B39" s="97"/>
      <c r="C39" s="97"/>
      <c r="D39" s="97"/>
      <c r="E39" s="97"/>
      <c r="F39" s="97"/>
      <c r="G39" s="97"/>
      <c r="H39" s="97"/>
      <c r="I39" s="97"/>
      <c r="J39" s="97"/>
      <c r="K39" s="97"/>
    </row>
    <row r="40" spans="2:11" ht="13.5">
      <c r="B40" s="97"/>
      <c r="C40" s="97"/>
      <c r="D40" s="97"/>
      <c r="E40" s="97"/>
      <c r="F40" s="97"/>
      <c r="G40" s="97"/>
      <c r="H40" s="97"/>
      <c r="I40" s="97"/>
      <c r="J40" s="97"/>
      <c r="K40" s="97"/>
    </row>
    <row r="41" spans="2:11" ht="13.5">
      <c r="B41" s="97"/>
      <c r="C41" s="97"/>
      <c r="D41" s="97"/>
      <c r="E41" s="97"/>
      <c r="F41" s="97"/>
      <c r="G41" s="97"/>
      <c r="H41" s="97"/>
      <c r="I41" s="97"/>
      <c r="J41" s="97"/>
      <c r="K41" s="97"/>
    </row>
    <row r="42" spans="2:11" ht="13.5">
      <c r="B42" s="97"/>
      <c r="C42" s="97"/>
      <c r="D42" s="97"/>
      <c r="E42" s="97"/>
      <c r="F42" s="97"/>
      <c r="G42" s="97"/>
      <c r="H42" s="97"/>
      <c r="I42" s="97"/>
      <c r="J42" s="97"/>
      <c r="K42" s="97"/>
    </row>
    <row r="43" spans="2:11" ht="13.5">
      <c r="B43" s="97"/>
      <c r="C43" s="97"/>
      <c r="D43" s="97"/>
      <c r="E43" s="97"/>
      <c r="F43" s="97"/>
      <c r="G43" s="97"/>
      <c r="H43" s="97"/>
      <c r="I43" s="97"/>
      <c r="J43" s="97"/>
      <c r="K43" s="97"/>
    </row>
    <row r="44" spans="2:11" ht="13.5">
      <c r="B44" s="97"/>
      <c r="C44" s="97"/>
      <c r="D44" s="97"/>
      <c r="E44" s="97"/>
      <c r="F44" s="97"/>
      <c r="G44" s="97"/>
      <c r="H44" s="97"/>
      <c r="I44" s="97"/>
      <c r="J44" s="97"/>
      <c r="K44" s="97"/>
    </row>
    <row r="45" spans="2:11" ht="13.5">
      <c r="B45" s="97"/>
      <c r="C45" s="97"/>
      <c r="D45" s="97"/>
      <c r="E45" s="97"/>
      <c r="F45" s="97"/>
      <c r="G45" s="97"/>
      <c r="H45" s="97"/>
      <c r="I45" s="97"/>
      <c r="J45" s="97"/>
      <c r="K45" s="97"/>
    </row>
    <row r="46" spans="2:11" ht="13.5">
      <c r="B46" s="97"/>
      <c r="C46" s="97"/>
      <c r="D46" s="97"/>
      <c r="E46" s="97"/>
      <c r="F46" s="97"/>
      <c r="G46" s="97"/>
      <c r="H46" s="97"/>
      <c r="I46" s="97"/>
      <c r="J46" s="97"/>
      <c r="K46" s="97"/>
    </row>
    <row r="47" spans="2:11" ht="13.5">
      <c r="B47" s="97"/>
      <c r="C47" s="97"/>
      <c r="D47" s="97"/>
      <c r="E47" s="97"/>
      <c r="F47" s="97"/>
      <c r="G47" s="97"/>
      <c r="H47" s="97"/>
      <c r="I47" s="97"/>
      <c r="J47" s="97"/>
      <c r="K47" s="97"/>
    </row>
    <row r="48" spans="2:11" ht="13.5">
      <c r="B48" s="97"/>
      <c r="C48" s="97"/>
      <c r="D48" s="97"/>
      <c r="E48" s="97"/>
      <c r="F48" s="97"/>
      <c r="G48" s="97"/>
      <c r="H48" s="97"/>
      <c r="I48" s="97"/>
      <c r="J48" s="97"/>
      <c r="K48" s="97"/>
    </row>
    <row r="49" spans="2:11" ht="13.5">
      <c r="B49" s="97"/>
      <c r="C49" s="97"/>
      <c r="D49" s="97"/>
      <c r="E49" s="97"/>
      <c r="F49" s="97"/>
      <c r="G49" s="97"/>
      <c r="H49" s="97"/>
      <c r="I49" s="97"/>
      <c r="J49" s="97"/>
      <c r="K49" s="97"/>
    </row>
    <row r="50" spans="2:11" ht="13.5">
      <c r="B50" s="97"/>
      <c r="C50" s="97"/>
      <c r="D50" s="97"/>
      <c r="E50" s="97"/>
      <c r="F50" s="97"/>
      <c r="G50" s="97"/>
      <c r="H50" s="97"/>
      <c r="I50" s="97"/>
      <c r="J50" s="97"/>
      <c r="K50" s="97"/>
    </row>
    <row r="51" spans="2:11" ht="13.5">
      <c r="B51" s="97"/>
      <c r="C51" s="97"/>
      <c r="D51" s="97"/>
      <c r="E51" s="97"/>
      <c r="F51" s="97"/>
      <c r="G51" s="97"/>
      <c r="H51" s="97"/>
      <c r="I51" s="97"/>
      <c r="J51" s="97"/>
      <c r="K51" s="97"/>
    </row>
    <row r="52" spans="2:11" ht="13.5">
      <c r="B52" s="97"/>
      <c r="C52" s="97"/>
      <c r="D52" s="97"/>
      <c r="E52" s="97"/>
      <c r="F52" s="97"/>
      <c r="G52" s="97"/>
      <c r="H52" s="97"/>
      <c r="I52" s="97"/>
      <c r="J52" s="97"/>
      <c r="K52" s="97"/>
    </row>
    <row r="53" spans="2:11" ht="13.5">
      <c r="B53" s="97"/>
      <c r="C53" s="97"/>
      <c r="D53" s="97"/>
      <c r="E53" s="97"/>
      <c r="F53" s="97"/>
      <c r="G53" s="97"/>
      <c r="H53" s="97"/>
      <c r="I53" s="97"/>
      <c r="J53" s="97"/>
      <c r="K53" s="97"/>
    </row>
    <row r="54" spans="2:11" ht="13.5">
      <c r="B54" s="97"/>
      <c r="C54" s="97"/>
      <c r="D54" s="97"/>
      <c r="E54" s="97"/>
      <c r="F54" s="97"/>
      <c r="G54" s="97"/>
      <c r="H54" s="97"/>
      <c r="I54" s="97"/>
      <c r="J54" s="97"/>
      <c r="K54" s="97"/>
    </row>
    <row r="55" spans="2:11" ht="13.5">
      <c r="B55" s="97"/>
      <c r="C55" s="97"/>
      <c r="D55" s="97"/>
      <c r="E55" s="97"/>
      <c r="F55" s="97"/>
      <c r="G55" s="97"/>
      <c r="H55" s="97"/>
      <c r="I55" s="97"/>
      <c r="J55" s="97"/>
      <c r="K55" s="97"/>
    </row>
    <row r="56" spans="2:11" ht="13.5">
      <c r="B56" s="97"/>
      <c r="C56" s="97"/>
      <c r="D56" s="97"/>
      <c r="E56" s="97"/>
      <c r="F56" s="97"/>
      <c r="G56" s="97"/>
      <c r="H56" s="97"/>
      <c r="I56" s="97"/>
      <c r="J56" s="97"/>
      <c r="K56" s="97"/>
    </row>
    <row r="57" spans="2:11" ht="13.5">
      <c r="B57" s="97"/>
      <c r="C57" s="97"/>
      <c r="D57" s="97"/>
      <c r="E57" s="97"/>
      <c r="F57" s="97"/>
      <c r="G57" s="97"/>
      <c r="H57" s="97"/>
      <c r="I57" s="97"/>
      <c r="J57" s="97"/>
      <c r="K57" s="97"/>
    </row>
    <row r="58" spans="2:11" ht="13.5">
      <c r="B58" s="97"/>
      <c r="C58" s="97"/>
      <c r="D58" s="97"/>
      <c r="E58" s="97"/>
      <c r="F58" s="97"/>
      <c r="G58" s="97"/>
      <c r="H58" s="97"/>
      <c r="I58" s="97"/>
      <c r="J58" s="97"/>
      <c r="K58" s="97"/>
    </row>
    <row r="59" spans="2:11" ht="13.5">
      <c r="B59" s="97"/>
      <c r="C59" s="97"/>
      <c r="D59" s="97"/>
      <c r="E59" s="97"/>
      <c r="F59" s="97"/>
      <c r="G59" s="97"/>
      <c r="H59" s="97"/>
      <c r="I59" s="97"/>
      <c r="J59" s="97"/>
      <c r="K59" s="97"/>
    </row>
    <row r="60" spans="2:11" ht="13.5">
      <c r="B60" s="97"/>
      <c r="C60" s="97"/>
      <c r="D60" s="97"/>
      <c r="E60" s="97"/>
      <c r="F60" s="97"/>
      <c r="G60" s="97"/>
      <c r="H60" s="97"/>
      <c r="I60" s="97"/>
      <c r="J60" s="97"/>
      <c r="K60" s="97"/>
    </row>
    <row r="61" spans="2:11" ht="13.5">
      <c r="B61" s="97"/>
      <c r="C61" s="97"/>
      <c r="D61" s="97"/>
      <c r="E61" s="97"/>
      <c r="F61" s="97"/>
      <c r="G61" s="97"/>
      <c r="H61" s="97"/>
      <c r="I61" s="97"/>
      <c r="J61" s="97"/>
      <c r="K61" s="97"/>
    </row>
    <row r="62" spans="2:11" ht="13.5">
      <c r="B62" s="97"/>
      <c r="C62" s="97"/>
      <c r="D62" s="97"/>
      <c r="E62" s="97"/>
      <c r="F62" s="97"/>
      <c r="G62" s="97"/>
      <c r="H62" s="97"/>
      <c r="I62" s="97"/>
      <c r="J62" s="97"/>
      <c r="K62" s="97"/>
    </row>
    <row r="63" spans="2:11" ht="13.5">
      <c r="B63" s="97"/>
      <c r="C63" s="97"/>
      <c r="D63" s="97"/>
      <c r="E63" s="97"/>
      <c r="F63" s="97"/>
      <c r="G63" s="97"/>
      <c r="H63" s="97"/>
      <c r="I63" s="97"/>
      <c r="J63" s="97"/>
      <c r="K63" s="97"/>
    </row>
    <row r="64" spans="2:11" ht="13.5">
      <c r="B64" s="97"/>
      <c r="C64" s="97"/>
      <c r="D64" s="97"/>
      <c r="E64" s="97"/>
      <c r="F64" s="97"/>
      <c r="G64" s="97"/>
      <c r="H64" s="97"/>
      <c r="I64" s="97"/>
      <c r="J64" s="97"/>
      <c r="K64" s="97"/>
    </row>
    <row r="65" spans="2:11" ht="13.5">
      <c r="B65" s="97"/>
      <c r="C65" s="97"/>
      <c r="D65" s="97"/>
      <c r="E65" s="97"/>
      <c r="F65" s="97"/>
      <c r="G65" s="97"/>
      <c r="H65" s="97"/>
      <c r="I65" s="97"/>
      <c r="J65" s="97"/>
      <c r="K65" s="97"/>
    </row>
    <row r="66" spans="2:11" ht="13.5">
      <c r="B66" s="97"/>
      <c r="C66" s="97"/>
      <c r="D66" s="97"/>
      <c r="E66" s="97"/>
      <c r="F66" s="97"/>
      <c r="G66" s="97"/>
      <c r="H66" s="97"/>
      <c r="I66" s="97"/>
      <c r="J66" s="97"/>
      <c r="K66" s="97"/>
    </row>
    <row r="67" spans="2:11" ht="13.5">
      <c r="B67" s="97"/>
      <c r="C67" s="97"/>
      <c r="D67" s="97"/>
      <c r="E67" s="97"/>
      <c r="F67" s="97"/>
      <c r="G67" s="97"/>
      <c r="H67" s="97"/>
      <c r="I67" s="97"/>
      <c r="J67" s="97"/>
      <c r="K67" s="97"/>
    </row>
    <row r="68" spans="2:11" ht="13.5">
      <c r="B68" s="97"/>
      <c r="C68" s="97"/>
      <c r="D68" s="97"/>
      <c r="E68" s="97"/>
      <c r="F68" s="97"/>
      <c r="G68" s="97"/>
      <c r="H68" s="97"/>
      <c r="I68" s="97"/>
      <c r="J68" s="97"/>
      <c r="K68" s="97"/>
    </row>
    <row r="69" spans="2:11" ht="13.5">
      <c r="B69" s="97"/>
      <c r="C69" s="97"/>
      <c r="D69" s="97"/>
      <c r="E69" s="97"/>
      <c r="F69" s="97"/>
      <c r="G69" s="97"/>
      <c r="H69" s="97"/>
      <c r="I69" s="97"/>
      <c r="J69" s="97"/>
      <c r="K69" s="97"/>
    </row>
    <row r="70" spans="2:11" ht="13.5">
      <c r="B70" s="97"/>
      <c r="C70" s="97"/>
      <c r="D70" s="97"/>
      <c r="E70" s="97"/>
      <c r="F70" s="97"/>
      <c r="G70" s="97"/>
      <c r="H70" s="97"/>
      <c r="I70" s="97"/>
      <c r="J70" s="97"/>
      <c r="K70" s="97"/>
    </row>
    <row r="71" spans="2:11" ht="13.5">
      <c r="B71" s="97"/>
      <c r="C71" s="97"/>
      <c r="D71" s="97"/>
      <c r="E71" s="97"/>
      <c r="F71" s="97"/>
      <c r="G71" s="97"/>
      <c r="H71" s="97"/>
      <c r="I71" s="97"/>
      <c r="J71" s="97"/>
      <c r="K71" s="97"/>
    </row>
    <row r="72" spans="2:11" ht="13.5">
      <c r="B72" s="97"/>
      <c r="C72" s="97"/>
      <c r="D72" s="97"/>
      <c r="E72" s="97"/>
      <c r="F72" s="97"/>
      <c r="G72" s="97"/>
      <c r="H72" s="97"/>
      <c r="I72" s="97"/>
      <c r="J72" s="97"/>
      <c r="K72" s="97"/>
    </row>
    <row r="73" spans="2:11" ht="13.5">
      <c r="B73" s="97"/>
      <c r="C73" s="97"/>
      <c r="D73" s="97"/>
      <c r="E73" s="97"/>
      <c r="F73" s="97"/>
      <c r="G73" s="97"/>
      <c r="H73" s="97"/>
      <c r="I73" s="97"/>
      <c r="J73" s="97"/>
      <c r="K73" s="97"/>
    </row>
    <row r="74" spans="2:11" ht="13.5">
      <c r="B74" s="97"/>
      <c r="C74" s="97"/>
      <c r="D74" s="97"/>
      <c r="E74" s="97"/>
      <c r="F74" s="97"/>
      <c r="G74" s="97"/>
      <c r="H74" s="97"/>
      <c r="I74" s="97"/>
      <c r="J74" s="97"/>
      <c r="K74" s="97"/>
    </row>
    <row r="75" spans="2:11" ht="13.5">
      <c r="B75" s="97"/>
      <c r="C75" s="97"/>
      <c r="D75" s="97"/>
      <c r="E75" s="97"/>
      <c r="F75" s="97"/>
      <c r="G75" s="97"/>
      <c r="H75" s="97"/>
      <c r="I75" s="97"/>
      <c r="J75" s="97"/>
      <c r="K75" s="97"/>
    </row>
    <row r="76" spans="2:11" ht="13.5">
      <c r="B76" s="97"/>
      <c r="C76" s="97"/>
      <c r="D76" s="97"/>
      <c r="E76" s="97"/>
      <c r="F76" s="97"/>
      <c r="G76" s="97"/>
      <c r="H76" s="97"/>
      <c r="I76" s="97"/>
      <c r="J76" s="97"/>
      <c r="K76" s="97"/>
    </row>
    <row r="77" spans="2:11" ht="13.5">
      <c r="B77" s="97"/>
      <c r="C77" s="97"/>
      <c r="D77" s="97"/>
      <c r="E77" s="97"/>
      <c r="F77" s="97"/>
      <c r="G77" s="97"/>
      <c r="H77" s="97"/>
      <c r="I77" s="97"/>
      <c r="J77" s="97"/>
      <c r="K77" s="97"/>
    </row>
    <row r="78" spans="2:11" ht="13.5">
      <c r="B78" s="97"/>
      <c r="C78" s="97"/>
      <c r="D78" s="97"/>
      <c r="E78" s="97"/>
      <c r="F78" s="97"/>
      <c r="G78" s="97"/>
      <c r="H78" s="97"/>
      <c r="I78" s="97"/>
      <c r="J78" s="97"/>
      <c r="K78" s="97"/>
    </row>
    <row r="79" spans="2:11" ht="13.5">
      <c r="B79" s="97"/>
      <c r="C79" s="97"/>
      <c r="D79" s="97"/>
      <c r="E79" s="97"/>
      <c r="F79" s="97"/>
      <c r="G79" s="97"/>
      <c r="H79" s="97"/>
      <c r="I79" s="97"/>
      <c r="J79" s="97"/>
      <c r="K79" s="97"/>
    </row>
    <row r="80" spans="2:11" ht="13.5">
      <c r="B80" s="97"/>
      <c r="C80" s="97"/>
      <c r="D80" s="97"/>
      <c r="E80" s="97"/>
      <c r="F80" s="97"/>
      <c r="G80" s="97"/>
      <c r="H80" s="97"/>
      <c r="I80" s="97"/>
      <c r="J80" s="97"/>
      <c r="K80" s="97"/>
    </row>
    <row r="81" spans="2:11" ht="13.5">
      <c r="B81" s="97"/>
      <c r="C81" s="97"/>
      <c r="D81" s="97"/>
      <c r="E81" s="97"/>
      <c r="F81" s="97"/>
      <c r="G81" s="97"/>
      <c r="H81" s="97"/>
      <c r="I81" s="97"/>
      <c r="J81" s="97"/>
      <c r="K81" s="97"/>
    </row>
    <row r="82" spans="2:11" ht="13.5">
      <c r="B82" s="97"/>
      <c r="C82" s="97"/>
      <c r="D82" s="97"/>
      <c r="E82" s="97"/>
      <c r="F82" s="97"/>
      <c r="G82" s="97"/>
      <c r="H82" s="97"/>
      <c r="I82" s="97"/>
      <c r="J82" s="97"/>
      <c r="K82" s="97"/>
    </row>
    <row r="83" spans="2:11" ht="13.5">
      <c r="B83" s="97"/>
      <c r="C83" s="97"/>
      <c r="D83" s="97"/>
      <c r="E83" s="97"/>
      <c r="F83" s="97"/>
      <c r="G83" s="97"/>
      <c r="H83" s="97"/>
      <c r="I83" s="97"/>
      <c r="J83" s="97"/>
      <c r="K83" s="97"/>
    </row>
    <row r="84" spans="2:11" ht="13.5">
      <c r="B84" s="97"/>
      <c r="C84" s="97"/>
      <c r="D84" s="97"/>
      <c r="E84" s="97"/>
      <c r="F84" s="97"/>
      <c r="G84" s="97"/>
      <c r="H84" s="97"/>
      <c r="I84" s="97"/>
      <c r="J84" s="97"/>
      <c r="K84" s="97"/>
    </row>
    <row r="85" spans="2:11" ht="13.5">
      <c r="B85" s="97"/>
      <c r="C85" s="97"/>
      <c r="D85" s="97"/>
      <c r="E85" s="97"/>
      <c r="F85" s="97"/>
      <c r="G85" s="97"/>
      <c r="H85" s="97"/>
      <c r="I85" s="97"/>
      <c r="J85" s="97"/>
      <c r="K85" s="97"/>
    </row>
    <row r="86" spans="2:11" ht="13.5">
      <c r="B86" s="97"/>
      <c r="C86" s="97"/>
      <c r="D86" s="97"/>
      <c r="E86" s="97"/>
      <c r="F86" s="97"/>
      <c r="G86" s="97"/>
      <c r="H86" s="97"/>
      <c r="I86" s="97"/>
      <c r="J86" s="97"/>
      <c r="K86" s="97"/>
    </row>
    <row r="87" spans="2:11" ht="13.5">
      <c r="B87" s="97"/>
      <c r="C87" s="97"/>
      <c r="D87" s="97"/>
      <c r="E87" s="97"/>
      <c r="F87" s="97"/>
      <c r="G87" s="97"/>
      <c r="H87" s="97"/>
      <c r="I87" s="97"/>
      <c r="J87" s="97"/>
      <c r="K87" s="97"/>
    </row>
    <row r="88" spans="2:11" ht="13.5">
      <c r="B88" s="97"/>
      <c r="C88" s="97"/>
      <c r="D88" s="97"/>
      <c r="E88" s="97"/>
      <c r="F88" s="97"/>
      <c r="G88" s="97"/>
      <c r="H88" s="97"/>
      <c r="I88" s="97"/>
      <c r="J88" s="97"/>
      <c r="K88" s="97"/>
    </row>
    <row r="89" spans="2:11" ht="13.5">
      <c r="B89" s="97"/>
      <c r="C89" s="97"/>
      <c r="D89" s="97"/>
      <c r="E89" s="97"/>
      <c r="F89" s="97"/>
      <c r="G89" s="97"/>
      <c r="H89" s="97"/>
      <c r="I89" s="97"/>
      <c r="J89" s="97"/>
      <c r="K89" s="97"/>
    </row>
    <row r="90" spans="2:11" ht="13.5">
      <c r="B90" s="97"/>
      <c r="C90" s="97"/>
      <c r="D90" s="97"/>
      <c r="E90" s="97"/>
      <c r="F90" s="97"/>
      <c r="G90" s="97"/>
      <c r="H90" s="97"/>
      <c r="I90" s="97"/>
      <c r="J90" s="97"/>
      <c r="K90" s="97"/>
    </row>
    <row r="91" spans="2:11" ht="13.5">
      <c r="B91" s="97"/>
      <c r="C91" s="97"/>
      <c r="D91" s="97"/>
      <c r="E91" s="97"/>
      <c r="F91" s="97"/>
      <c r="G91" s="97"/>
      <c r="H91" s="97"/>
      <c r="I91" s="97"/>
      <c r="J91" s="97"/>
      <c r="K91" s="97"/>
    </row>
    <row r="92" spans="2:11" ht="13.5">
      <c r="B92" s="97"/>
      <c r="C92" s="97"/>
      <c r="D92" s="97"/>
      <c r="E92" s="97"/>
      <c r="F92" s="97"/>
      <c r="G92" s="97"/>
      <c r="H92" s="97"/>
      <c r="I92" s="97"/>
      <c r="J92" s="97"/>
      <c r="K92" s="97"/>
    </row>
    <row r="93" spans="2:11" ht="13.5">
      <c r="B93" s="97"/>
      <c r="C93" s="97"/>
      <c r="D93" s="97"/>
      <c r="E93" s="97"/>
      <c r="F93" s="97"/>
      <c r="G93" s="97"/>
      <c r="H93" s="97"/>
      <c r="I93" s="97"/>
      <c r="J93" s="97"/>
      <c r="K93" s="97"/>
    </row>
    <row r="94" spans="2:11" ht="13.5">
      <c r="B94" s="97"/>
      <c r="C94" s="97"/>
      <c r="D94" s="97"/>
      <c r="E94" s="97"/>
      <c r="F94" s="97"/>
      <c r="G94" s="97"/>
      <c r="H94" s="97"/>
      <c r="I94" s="97"/>
      <c r="J94" s="97"/>
      <c r="K94" s="97"/>
    </row>
    <row r="95" spans="2:11" ht="13.5">
      <c r="B95" s="97"/>
      <c r="C95" s="97"/>
      <c r="D95" s="97"/>
      <c r="E95" s="97"/>
      <c r="F95" s="97"/>
      <c r="G95" s="97"/>
      <c r="H95" s="97"/>
      <c r="I95" s="97"/>
      <c r="J95" s="97"/>
      <c r="K95" s="97"/>
    </row>
    <row r="96" spans="2:11" ht="13.5">
      <c r="B96" s="97"/>
      <c r="C96" s="97"/>
      <c r="D96" s="97"/>
      <c r="E96" s="97"/>
      <c r="F96" s="97"/>
      <c r="G96" s="97"/>
      <c r="H96" s="97"/>
      <c r="I96" s="97"/>
      <c r="J96" s="97"/>
      <c r="K96" s="97"/>
    </row>
    <row r="97" spans="2:11" ht="13.5">
      <c r="B97" s="97"/>
      <c r="C97" s="97"/>
      <c r="D97" s="97"/>
      <c r="E97" s="97"/>
      <c r="F97" s="97"/>
      <c r="G97" s="97"/>
      <c r="H97" s="97"/>
      <c r="I97" s="97"/>
      <c r="J97" s="97"/>
      <c r="K97" s="97"/>
    </row>
    <row r="98" spans="2:11" ht="13.5">
      <c r="B98" s="97"/>
      <c r="C98" s="97"/>
      <c r="D98" s="97"/>
      <c r="E98" s="97"/>
      <c r="F98" s="97"/>
      <c r="G98" s="97"/>
      <c r="H98" s="97"/>
      <c r="I98" s="97"/>
      <c r="J98" s="97"/>
      <c r="K98" s="97"/>
    </row>
    <row r="99" spans="2:11" ht="13.5">
      <c r="B99" s="97"/>
      <c r="C99" s="97"/>
      <c r="D99" s="97"/>
      <c r="E99" s="97"/>
      <c r="F99" s="97"/>
      <c r="G99" s="97"/>
      <c r="H99" s="97"/>
      <c r="I99" s="97"/>
      <c r="J99" s="97"/>
      <c r="K99" s="97"/>
    </row>
    <row r="100" spans="2:11" ht="13.5">
      <c r="B100" s="97"/>
      <c r="C100" s="97"/>
      <c r="D100" s="97"/>
      <c r="E100" s="97"/>
      <c r="F100" s="97"/>
      <c r="G100" s="97"/>
      <c r="H100" s="97"/>
      <c r="I100" s="97"/>
      <c r="J100" s="97"/>
      <c r="K100" s="97"/>
    </row>
    <row r="101" spans="2:11" ht="13.5">
      <c r="B101" s="97"/>
      <c r="C101" s="97"/>
      <c r="D101" s="97"/>
      <c r="E101" s="97"/>
      <c r="F101" s="97"/>
      <c r="G101" s="97"/>
      <c r="H101" s="97"/>
      <c r="I101" s="97"/>
      <c r="J101" s="97"/>
      <c r="K101" s="97"/>
    </row>
    <row r="102" spans="2:11" ht="13.5">
      <c r="B102" s="97"/>
      <c r="C102" s="97"/>
      <c r="D102" s="97"/>
      <c r="E102" s="97"/>
      <c r="F102" s="97"/>
      <c r="G102" s="97"/>
      <c r="H102" s="97"/>
      <c r="I102" s="97"/>
      <c r="J102" s="97"/>
      <c r="K102" s="97"/>
    </row>
    <row r="103" spans="2:11" ht="13.5">
      <c r="B103" s="97"/>
      <c r="C103" s="97"/>
      <c r="D103" s="97"/>
      <c r="E103" s="97"/>
      <c r="F103" s="97"/>
      <c r="G103" s="97"/>
      <c r="H103" s="97"/>
      <c r="I103" s="97"/>
      <c r="J103" s="97"/>
      <c r="K103" s="97"/>
    </row>
    <row r="104" spans="2:11" ht="13.5">
      <c r="B104" s="97"/>
      <c r="C104" s="97"/>
      <c r="D104" s="97"/>
      <c r="E104" s="97"/>
      <c r="F104" s="97"/>
      <c r="G104" s="97"/>
      <c r="H104" s="97"/>
      <c r="I104" s="97"/>
      <c r="J104" s="97"/>
      <c r="K104" s="97"/>
    </row>
    <row r="105" spans="2:11" ht="13.5">
      <c r="B105" s="97"/>
      <c r="C105" s="97"/>
      <c r="D105" s="97"/>
      <c r="E105" s="97"/>
      <c r="F105" s="97"/>
      <c r="G105" s="97"/>
      <c r="H105" s="97"/>
      <c r="I105" s="97"/>
      <c r="J105" s="97"/>
      <c r="K105" s="97"/>
    </row>
    <row r="106" spans="2:11" ht="13.5">
      <c r="B106" s="97"/>
      <c r="C106" s="97"/>
      <c r="D106" s="97"/>
      <c r="E106" s="97"/>
      <c r="F106" s="97"/>
      <c r="G106" s="97"/>
      <c r="H106" s="97"/>
      <c r="I106" s="97"/>
      <c r="J106" s="97"/>
      <c r="K106" s="97"/>
    </row>
    <row r="107" spans="2:11" ht="13.5">
      <c r="B107" s="97"/>
      <c r="C107" s="97"/>
      <c r="D107" s="97"/>
      <c r="E107" s="97"/>
      <c r="F107" s="97"/>
      <c r="G107" s="97"/>
      <c r="H107" s="97"/>
      <c r="I107" s="97"/>
      <c r="J107" s="97"/>
      <c r="K107" s="97"/>
    </row>
    <row r="108" spans="2:11" ht="13.5">
      <c r="B108" s="97"/>
      <c r="C108" s="97"/>
      <c r="D108" s="97"/>
      <c r="E108" s="97"/>
      <c r="F108" s="97"/>
      <c r="G108" s="97"/>
      <c r="H108" s="97"/>
      <c r="I108" s="97"/>
      <c r="J108" s="97"/>
      <c r="K108" s="97"/>
    </row>
    <row r="109" spans="2:11" ht="13.5">
      <c r="B109" s="97"/>
      <c r="C109" s="97"/>
      <c r="D109" s="97"/>
      <c r="E109" s="97"/>
      <c r="F109" s="97"/>
      <c r="G109" s="97"/>
      <c r="H109" s="97"/>
      <c r="I109" s="97"/>
      <c r="J109" s="97"/>
      <c r="K109" s="97"/>
    </row>
    <row r="110" spans="2:11" ht="13.5">
      <c r="B110" s="97"/>
      <c r="C110" s="97"/>
      <c r="D110" s="97"/>
      <c r="E110" s="97"/>
      <c r="F110" s="97"/>
      <c r="G110" s="97"/>
      <c r="H110" s="97"/>
      <c r="I110" s="97"/>
      <c r="J110" s="97"/>
      <c r="K110" s="97"/>
    </row>
    <row r="111" spans="2:11" ht="13.5">
      <c r="B111" s="97"/>
      <c r="C111" s="97"/>
      <c r="D111" s="97"/>
      <c r="E111" s="97"/>
      <c r="F111" s="97"/>
      <c r="G111" s="97"/>
      <c r="H111" s="97"/>
      <c r="I111" s="97"/>
      <c r="J111" s="97"/>
      <c r="K111" s="97"/>
    </row>
    <row r="112" spans="2:11" ht="13.5">
      <c r="B112" s="97"/>
      <c r="C112" s="97"/>
      <c r="D112" s="97"/>
      <c r="E112" s="97"/>
      <c r="F112" s="97"/>
      <c r="G112" s="97"/>
      <c r="H112" s="97"/>
      <c r="I112" s="97"/>
      <c r="J112" s="97"/>
      <c r="K112" s="97"/>
    </row>
    <row r="113" spans="2:11" ht="13.5">
      <c r="B113" s="97"/>
      <c r="C113" s="97"/>
      <c r="D113" s="97"/>
      <c r="E113" s="97"/>
      <c r="F113" s="97"/>
      <c r="G113" s="97"/>
      <c r="H113" s="97"/>
      <c r="I113" s="97"/>
      <c r="J113" s="97"/>
      <c r="K113" s="97"/>
    </row>
    <row r="114" spans="2:11" ht="13.5">
      <c r="B114" s="97"/>
      <c r="C114" s="97"/>
      <c r="D114" s="97"/>
      <c r="E114" s="97"/>
      <c r="F114" s="97"/>
      <c r="G114" s="97"/>
      <c r="H114" s="97"/>
      <c r="I114" s="97"/>
      <c r="J114" s="97"/>
      <c r="K114" s="97"/>
    </row>
    <row r="115" spans="2:11" ht="13.5">
      <c r="B115" s="97"/>
      <c r="C115" s="97"/>
      <c r="D115" s="97"/>
      <c r="E115" s="97"/>
      <c r="F115" s="97"/>
      <c r="G115" s="97"/>
      <c r="H115" s="97"/>
      <c r="I115" s="97"/>
      <c r="J115" s="97"/>
      <c r="K115" s="97"/>
    </row>
    <row r="116" spans="2:11" ht="13.5">
      <c r="B116" s="97"/>
      <c r="C116" s="97"/>
      <c r="D116" s="97"/>
      <c r="E116" s="97"/>
      <c r="F116" s="97"/>
      <c r="G116" s="97"/>
      <c r="H116" s="97"/>
      <c r="I116" s="97"/>
      <c r="J116" s="97"/>
      <c r="K116" s="97"/>
    </row>
    <row r="117" spans="2:11" ht="13.5">
      <c r="B117" s="97"/>
      <c r="C117" s="97"/>
      <c r="D117" s="97"/>
      <c r="E117" s="97"/>
      <c r="F117" s="97"/>
      <c r="G117" s="97"/>
      <c r="H117" s="97"/>
      <c r="I117" s="97"/>
      <c r="J117" s="97"/>
      <c r="K117" s="97"/>
    </row>
    <row r="118" spans="2:11" ht="13.5">
      <c r="B118" s="97"/>
      <c r="C118" s="97"/>
      <c r="D118" s="97"/>
      <c r="E118" s="97"/>
      <c r="F118" s="97"/>
      <c r="G118" s="97"/>
      <c r="H118" s="97"/>
      <c r="I118" s="97"/>
      <c r="J118" s="97"/>
      <c r="K118" s="97"/>
    </row>
    <row r="119" spans="2:11" ht="13.5">
      <c r="B119" s="97"/>
      <c r="C119" s="97"/>
      <c r="D119" s="97"/>
      <c r="E119" s="97"/>
      <c r="F119" s="97"/>
      <c r="G119" s="97"/>
      <c r="H119" s="97"/>
      <c r="I119" s="97"/>
      <c r="J119" s="97"/>
      <c r="K119" s="97"/>
    </row>
    <row r="120" spans="2:11" ht="13.5">
      <c r="B120" s="97"/>
      <c r="C120" s="97"/>
      <c r="D120" s="97"/>
      <c r="E120" s="97"/>
      <c r="F120" s="97"/>
      <c r="G120" s="97"/>
      <c r="H120" s="97"/>
      <c r="I120" s="97"/>
      <c r="J120" s="97"/>
      <c r="K120" s="97"/>
    </row>
    <row r="121" spans="2:11" ht="13.5">
      <c r="B121" s="97"/>
      <c r="C121" s="97"/>
      <c r="D121" s="97"/>
      <c r="E121" s="97"/>
      <c r="F121" s="97"/>
      <c r="G121" s="97"/>
      <c r="H121" s="97"/>
      <c r="I121" s="97"/>
      <c r="J121" s="97"/>
      <c r="K121" s="97"/>
    </row>
    <row r="122" spans="2:11" ht="13.5">
      <c r="B122" s="97"/>
      <c r="C122" s="97"/>
      <c r="D122" s="97"/>
      <c r="E122" s="97"/>
      <c r="F122" s="97"/>
      <c r="G122" s="97"/>
      <c r="H122" s="97"/>
      <c r="I122" s="97"/>
      <c r="J122" s="97"/>
      <c r="K122" s="97"/>
    </row>
    <row r="123" spans="2:11" ht="13.5">
      <c r="B123" s="97"/>
      <c r="C123" s="97"/>
      <c r="D123" s="97"/>
      <c r="E123" s="97"/>
      <c r="F123" s="97"/>
      <c r="G123" s="97"/>
      <c r="H123" s="97"/>
      <c r="I123" s="97"/>
      <c r="J123" s="97"/>
      <c r="K123" s="97"/>
    </row>
    <row r="124" spans="2:11" ht="13.5">
      <c r="B124" s="97"/>
      <c r="C124" s="97"/>
      <c r="D124" s="97"/>
      <c r="E124" s="97"/>
      <c r="F124" s="97"/>
      <c r="G124" s="97"/>
      <c r="H124" s="97"/>
      <c r="I124" s="97"/>
      <c r="J124" s="97"/>
      <c r="K124" s="97"/>
    </row>
    <row r="125" spans="2:11" ht="13.5">
      <c r="B125" s="97"/>
      <c r="C125" s="97"/>
      <c r="D125" s="97"/>
      <c r="E125" s="97"/>
      <c r="F125" s="97"/>
      <c r="G125" s="97"/>
      <c r="H125" s="97"/>
      <c r="I125" s="97"/>
      <c r="J125" s="97"/>
      <c r="K125" s="97"/>
    </row>
    <row r="126" spans="2:11" ht="13.5">
      <c r="B126" s="97"/>
      <c r="C126" s="97"/>
      <c r="D126" s="97"/>
      <c r="E126" s="97"/>
      <c r="F126" s="97"/>
      <c r="G126" s="97"/>
      <c r="H126" s="97"/>
      <c r="I126" s="97"/>
      <c r="J126" s="97"/>
      <c r="K126" s="97"/>
    </row>
    <row r="127" spans="2:11" ht="13.5">
      <c r="B127" s="97"/>
      <c r="C127" s="97"/>
      <c r="D127" s="97"/>
      <c r="E127" s="97"/>
      <c r="F127" s="97"/>
      <c r="G127" s="97"/>
      <c r="H127" s="97"/>
      <c r="I127" s="97"/>
      <c r="J127" s="97"/>
      <c r="K127" s="97"/>
    </row>
    <row r="128" spans="2:11" ht="13.5">
      <c r="B128" s="97"/>
      <c r="C128" s="97"/>
      <c r="D128" s="97"/>
      <c r="E128" s="97"/>
      <c r="F128" s="97"/>
      <c r="G128" s="97"/>
      <c r="H128" s="97"/>
      <c r="I128" s="97"/>
      <c r="J128" s="97"/>
      <c r="K128" s="97"/>
    </row>
    <row r="129" spans="2:11" ht="13.5">
      <c r="B129" s="97"/>
      <c r="C129" s="97"/>
      <c r="D129" s="97"/>
      <c r="E129" s="97"/>
      <c r="F129" s="97"/>
      <c r="G129" s="97"/>
      <c r="H129" s="97"/>
      <c r="I129" s="97"/>
      <c r="J129" s="97"/>
      <c r="K129" s="97"/>
    </row>
    <row r="130" spans="2:11" ht="13.5">
      <c r="B130" s="97"/>
      <c r="C130" s="97"/>
      <c r="D130" s="97"/>
      <c r="E130" s="97"/>
      <c r="F130" s="97"/>
      <c r="G130" s="97"/>
      <c r="H130" s="97"/>
      <c r="I130" s="97"/>
      <c r="J130" s="97"/>
      <c r="K130" s="97"/>
    </row>
    <row r="131" spans="2:11" ht="13.5">
      <c r="B131" s="97"/>
      <c r="C131" s="97"/>
      <c r="D131" s="97"/>
      <c r="E131" s="97"/>
      <c r="F131" s="97"/>
      <c r="G131" s="97"/>
      <c r="H131" s="97"/>
      <c r="I131" s="97"/>
      <c r="J131" s="97"/>
      <c r="K131" s="97"/>
    </row>
    <row r="132" spans="2:11" ht="13.5">
      <c r="B132" s="97"/>
      <c r="C132" s="97"/>
      <c r="D132" s="97"/>
      <c r="E132" s="97"/>
      <c r="F132" s="97"/>
      <c r="G132" s="97"/>
      <c r="H132" s="97"/>
      <c r="I132" s="97"/>
      <c r="J132" s="97"/>
      <c r="K132" s="97"/>
    </row>
    <row r="133" spans="2:11" ht="13.5">
      <c r="B133" s="97"/>
      <c r="C133" s="97"/>
      <c r="D133" s="97"/>
      <c r="E133" s="97"/>
      <c r="F133" s="97"/>
      <c r="G133" s="97"/>
      <c r="H133" s="97"/>
      <c r="I133" s="97"/>
      <c r="J133" s="97"/>
      <c r="K133" s="97"/>
    </row>
    <row r="134" spans="2:11" ht="13.5">
      <c r="B134" s="97"/>
      <c r="C134" s="97"/>
      <c r="D134" s="97"/>
      <c r="E134" s="97"/>
      <c r="F134" s="97"/>
      <c r="G134" s="97"/>
      <c r="H134" s="97"/>
      <c r="I134" s="97"/>
      <c r="J134" s="97"/>
      <c r="K134" s="97"/>
    </row>
    <row r="135" spans="2:11" ht="13.5">
      <c r="B135" s="97"/>
      <c r="C135" s="97"/>
      <c r="D135" s="97"/>
      <c r="E135" s="97"/>
      <c r="F135" s="97"/>
      <c r="G135" s="97"/>
      <c r="H135" s="97"/>
      <c r="I135" s="97"/>
      <c r="J135" s="97"/>
      <c r="K135" s="97"/>
    </row>
    <row r="136" spans="2:11" ht="13.5">
      <c r="B136" s="97"/>
      <c r="C136" s="97"/>
      <c r="D136" s="97"/>
      <c r="E136" s="97"/>
      <c r="F136" s="97"/>
      <c r="G136" s="97"/>
      <c r="H136" s="97"/>
      <c r="I136" s="97"/>
      <c r="J136" s="97"/>
      <c r="K136" s="97"/>
    </row>
    <row r="137" spans="2:11" ht="13.5">
      <c r="B137" s="97"/>
      <c r="C137" s="97"/>
      <c r="D137" s="97"/>
      <c r="E137" s="97"/>
      <c r="F137" s="97"/>
      <c r="G137" s="97"/>
      <c r="H137" s="97"/>
      <c r="I137" s="97"/>
      <c r="J137" s="97"/>
      <c r="K137" s="97"/>
    </row>
    <row r="138" spans="2:11" ht="13.5">
      <c r="B138" s="97"/>
      <c r="C138" s="97"/>
      <c r="D138" s="97"/>
      <c r="E138" s="97"/>
      <c r="F138" s="97"/>
      <c r="G138" s="97"/>
      <c r="H138" s="97"/>
      <c r="I138" s="97"/>
      <c r="J138" s="97"/>
      <c r="K138" s="97"/>
    </row>
    <row r="139" spans="2:11" ht="13.5">
      <c r="B139" s="97"/>
      <c r="C139" s="97"/>
      <c r="D139" s="97"/>
      <c r="E139" s="97"/>
      <c r="F139" s="97"/>
      <c r="G139" s="97"/>
      <c r="H139" s="97"/>
      <c r="I139" s="97"/>
      <c r="J139" s="97"/>
      <c r="K139" s="97"/>
    </row>
    <row r="140" spans="2:11" ht="13.5">
      <c r="B140" s="97"/>
      <c r="C140" s="97"/>
      <c r="D140" s="97"/>
      <c r="E140" s="97"/>
      <c r="F140" s="97"/>
      <c r="G140" s="97"/>
      <c r="H140" s="97"/>
      <c r="I140" s="97"/>
      <c r="J140" s="97"/>
      <c r="K140" s="97"/>
    </row>
    <row r="141" spans="2:11" ht="13.5">
      <c r="B141" s="97"/>
      <c r="C141" s="97"/>
      <c r="D141" s="97"/>
      <c r="E141" s="97"/>
      <c r="F141" s="97"/>
      <c r="G141" s="97"/>
      <c r="H141" s="97"/>
      <c r="I141" s="97"/>
      <c r="J141" s="97"/>
      <c r="K141" s="97"/>
    </row>
    <row r="142" spans="2:11" ht="13.5">
      <c r="B142" s="97"/>
      <c r="C142" s="97"/>
      <c r="D142" s="97"/>
      <c r="E142" s="97"/>
      <c r="F142" s="97"/>
      <c r="G142" s="97"/>
      <c r="H142" s="97"/>
      <c r="I142" s="97"/>
      <c r="J142" s="97"/>
      <c r="K142" s="97"/>
    </row>
    <row r="143" spans="2:11" ht="13.5">
      <c r="B143" s="97"/>
      <c r="C143" s="97"/>
      <c r="D143" s="97"/>
      <c r="E143" s="97"/>
      <c r="F143" s="97"/>
      <c r="G143" s="97"/>
      <c r="H143" s="97"/>
      <c r="I143" s="97"/>
      <c r="J143" s="97"/>
      <c r="K143" s="97"/>
    </row>
    <row r="144" spans="2:11" ht="13.5">
      <c r="B144" s="97"/>
      <c r="C144" s="97"/>
      <c r="D144" s="97"/>
      <c r="E144" s="97"/>
      <c r="F144" s="97"/>
      <c r="G144" s="97"/>
      <c r="H144" s="97"/>
      <c r="I144" s="97"/>
      <c r="J144" s="97"/>
      <c r="K144" s="97"/>
    </row>
    <row r="145" spans="2:11" ht="13.5">
      <c r="B145" s="97"/>
      <c r="C145" s="97"/>
      <c r="D145" s="97"/>
      <c r="E145" s="97"/>
      <c r="F145" s="97"/>
      <c r="G145" s="97"/>
      <c r="H145" s="97"/>
      <c r="I145" s="97"/>
      <c r="J145" s="97"/>
      <c r="K145" s="97"/>
    </row>
    <row r="146" spans="2:11" ht="13.5">
      <c r="B146" s="97"/>
      <c r="C146" s="97"/>
      <c r="D146" s="97"/>
      <c r="E146" s="97"/>
      <c r="F146" s="97"/>
      <c r="G146" s="97"/>
      <c r="H146" s="97"/>
      <c r="I146" s="97"/>
      <c r="J146" s="97"/>
      <c r="K146" s="97"/>
    </row>
    <row r="147" spans="2:11" ht="13.5">
      <c r="B147" s="97"/>
      <c r="C147" s="97"/>
      <c r="D147" s="97"/>
      <c r="E147" s="97"/>
      <c r="F147" s="97"/>
      <c r="G147" s="97"/>
      <c r="H147" s="97"/>
      <c r="I147" s="97"/>
      <c r="J147" s="97"/>
      <c r="K147" s="97"/>
    </row>
    <row r="148" spans="2:11" ht="13.5">
      <c r="B148" s="97"/>
      <c r="C148" s="97"/>
      <c r="D148" s="97"/>
      <c r="E148" s="97"/>
      <c r="F148" s="97"/>
      <c r="G148" s="97"/>
      <c r="H148" s="97"/>
      <c r="I148" s="97"/>
      <c r="J148" s="97"/>
      <c r="K148" s="97"/>
    </row>
    <row r="149" spans="2:11" ht="13.5">
      <c r="B149" s="97"/>
      <c r="C149" s="97"/>
      <c r="D149" s="97"/>
      <c r="E149" s="97"/>
      <c r="F149" s="97"/>
      <c r="G149" s="97"/>
      <c r="H149" s="97"/>
      <c r="I149" s="97"/>
      <c r="J149" s="97"/>
      <c r="K149" s="97"/>
    </row>
    <row r="150" spans="2:11" ht="13.5">
      <c r="B150" s="97"/>
      <c r="C150" s="97"/>
      <c r="D150" s="97"/>
      <c r="E150" s="97"/>
      <c r="F150" s="97"/>
      <c r="G150" s="97"/>
      <c r="H150" s="97"/>
      <c r="I150" s="97"/>
      <c r="J150" s="97"/>
      <c r="K150" s="97"/>
    </row>
    <row r="151" spans="2:11" ht="13.5">
      <c r="B151" s="97"/>
      <c r="C151" s="97"/>
      <c r="D151" s="97"/>
      <c r="E151" s="97"/>
      <c r="F151" s="97"/>
      <c r="G151" s="97"/>
      <c r="H151" s="97"/>
      <c r="I151" s="97"/>
      <c r="J151" s="97"/>
      <c r="K151" s="97"/>
    </row>
    <row r="152" spans="2:11" ht="13.5">
      <c r="B152" s="97"/>
      <c r="C152" s="97"/>
      <c r="D152" s="97"/>
      <c r="E152" s="97"/>
      <c r="F152" s="97"/>
      <c r="G152" s="97"/>
      <c r="H152" s="97"/>
      <c r="I152" s="97"/>
      <c r="J152" s="97"/>
      <c r="K152" s="97"/>
    </row>
    <row r="153" spans="2:11" ht="13.5">
      <c r="B153" s="97"/>
      <c r="C153" s="97"/>
      <c r="D153" s="97"/>
      <c r="E153" s="97"/>
      <c r="F153" s="97"/>
      <c r="G153" s="97"/>
      <c r="H153" s="97"/>
      <c r="I153" s="97"/>
      <c r="J153" s="97"/>
      <c r="K153" s="97"/>
    </row>
    <row r="154" spans="2:11" ht="13.5">
      <c r="B154" s="97"/>
      <c r="C154" s="97"/>
      <c r="D154" s="97"/>
      <c r="E154" s="97"/>
      <c r="F154" s="97"/>
      <c r="G154" s="97"/>
      <c r="H154" s="97"/>
      <c r="I154" s="97"/>
      <c r="J154" s="97"/>
      <c r="K154" s="97"/>
    </row>
    <row r="155" spans="2:11" ht="13.5">
      <c r="B155" s="97"/>
      <c r="C155" s="97"/>
      <c r="D155" s="97"/>
      <c r="E155" s="97"/>
      <c r="F155" s="97"/>
      <c r="G155" s="97"/>
      <c r="H155" s="97"/>
      <c r="I155" s="97"/>
      <c r="J155" s="97"/>
      <c r="K155" s="97"/>
    </row>
    <row r="156" spans="2:11" ht="13.5">
      <c r="B156" s="97"/>
      <c r="C156" s="97"/>
      <c r="D156" s="97"/>
      <c r="E156" s="97"/>
      <c r="F156" s="97"/>
      <c r="G156" s="97"/>
      <c r="H156" s="97"/>
      <c r="I156" s="97"/>
      <c r="J156" s="97"/>
      <c r="K156" s="97"/>
    </row>
    <row r="157" spans="2:11" ht="13.5">
      <c r="B157" s="97"/>
      <c r="C157" s="97"/>
      <c r="D157" s="97"/>
      <c r="E157" s="97"/>
      <c r="F157" s="97"/>
      <c r="G157" s="97"/>
      <c r="H157" s="97"/>
      <c r="I157" s="97"/>
      <c r="J157" s="97"/>
      <c r="K157" s="97"/>
    </row>
    <row r="158" spans="2:11" ht="13.5">
      <c r="B158" s="97"/>
      <c r="C158" s="97"/>
      <c r="D158" s="97"/>
      <c r="E158" s="97"/>
      <c r="F158" s="97"/>
      <c r="G158" s="97"/>
      <c r="H158" s="97"/>
      <c r="I158" s="97"/>
      <c r="J158" s="97"/>
      <c r="K158" s="97"/>
    </row>
    <row r="159" spans="2:11" ht="13.5">
      <c r="B159" s="97"/>
      <c r="C159" s="97"/>
      <c r="D159" s="97"/>
      <c r="E159" s="97"/>
      <c r="F159" s="97"/>
      <c r="G159" s="97"/>
      <c r="H159" s="97"/>
      <c r="I159" s="97"/>
      <c r="J159" s="97"/>
      <c r="K159" s="97"/>
    </row>
    <row r="160" spans="2:11" ht="13.5">
      <c r="B160" s="97"/>
      <c r="C160" s="97"/>
      <c r="D160" s="97"/>
      <c r="E160" s="97"/>
      <c r="F160" s="97"/>
      <c r="G160" s="97"/>
      <c r="H160" s="97"/>
      <c r="I160" s="97"/>
      <c r="J160" s="97"/>
      <c r="K160" s="97"/>
    </row>
    <row r="161" spans="2:11" ht="13.5">
      <c r="B161" s="97"/>
      <c r="C161" s="97"/>
      <c r="D161" s="97"/>
      <c r="E161" s="97"/>
      <c r="F161" s="97"/>
      <c r="G161" s="97"/>
      <c r="H161" s="97"/>
      <c r="I161" s="97"/>
      <c r="J161" s="97"/>
      <c r="K161" s="97"/>
    </row>
    <row r="162" spans="2:11" ht="13.5">
      <c r="B162" s="97"/>
      <c r="C162" s="97"/>
      <c r="D162" s="97"/>
      <c r="E162" s="97"/>
      <c r="F162" s="97"/>
      <c r="G162" s="97"/>
      <c r="H162" s="97"/>
      <c r="I162" s="97"/>
      <c r="J162" s="97"/>
      <c r="K162" s="97"/>
    </row>
    <row r="163" spans="2:11" ht="13.5">
      <c r="B163" s="97"/>
      <c r="C163" s="97"/>
      <c r="D163" s="97"/>
      <c r="E163" s="97"/>
      <c r="F163" s="97"/>
      <c r="G163" s="97"/>
      <c r="H163" s="97"/>
      <c r="I163" s="97"/>
      <c r="J163" s="97"/>
      <c r="K163" s="97"/>
    </row>
    <row r="164" spans="2:11" ht="13.5">
      <c r="B164" s="97"/>
      <c r="C164" s="97"/>
      <c r="D164" s="97"/>
      <c r="E164" s="97"/>
      <c r="F164" s="97"/>
      <c r="G164" s="97"/>
      <c r="H164" s="97"/>
      <c r="I164" s="97"/>
      <c r="J164" s="97"/>
      <c r="K164" s="97"/>
    </row>
    <row r="165" spans="2:11" ht="13.5">
      <c r="B165" s="97"/>
      <c r="C165" s="97"/>
      <c r="D165" s="97"/>
      <c r="E165" s="97"/>
      <c r="F165" s="97"/>
      <c r="G165" s="97"/>
      <c r="H165" s="97"/>
      <c r="I165" s="97"/>
      <c r="J165" s="97"/>
      <c r="K165" s="97"/>
    </row>
    <row r="166" spans="2:11" ht="13.5">
      <c r="B166" s="97"/>
      <c r="C166" s="97"/>
      <c r="D166" s="97"/>
      <c r="E166" s="97"/>
      <c r="F166" s="97"/>
      <c r="G166" s="97"/>
      <c r="H166" s="97"/>
      <c r="I166" s="97"/>
      <c r="J166" s="97"/>
      <c r="K166" s="97"/>
    </row>
    <row r="167" spans="2:11" ht="13.5">
      <c r="B167" s="97"/>
      <c r="C167" s="97"/>
      <c r="D167" s="97"/>
      <c r="E167" s="97"/>
      <c r="F167" s="97"/>
      <c r="G167" s="97"/>
      <c r="H167" s="97"/>
      <c r="I167" s="97"/>
      <c r="J167" s="97"/>
      <c r="K167" s="97"/>
    </row>
    <row r="168" spans="2:11" ht="13.5">
      <c r="B168" s="97"/>
      <c r="C168" s="97"/>
      <c r="D168" s="97"/>
      <c r="E168" s="97"/>
      <c r="F168" s="97"/>
      <c r="G168" s="97"/>
      <c r="H168" s="97"/>
      <c r="I168" s="97"/>
      <c r="J168" s="97"/>
      <c r="K168" s="97"/>
    </row>
    <row r="169" spans="2:11" ht="13.5">
      <c r="B169" s="97"/>
      <c r="C169" s="97"/>
      <c r="D169" s="97"/>
      <c r="E169" s="97"/>
      <c r="F169" s="97"/>
      <c r="G169" s="97"/>
      <c r="H169" s="97"/>
      <c r="I169" s="97"/>
      <c r="J169" s="97"/>
      <c r="K169" s="97"/>
    </row>
    <row r="170" spans="2:11" ht="13.5">
      <c r="B170" s="97"/>
      <c r="C170" s="97"/>
      <c r="D170" s="97"/>
      <c r="E170" s="97"/>
      <c r="F170" s="97"/>
      <c r="G170" s="97"/>
      <c r="H170" s="97"/>
      <c r="I170" s="97"/>
      <c r="J170" s="97"/>
      <c r="K170" s="97"/>
    </row>
    <row r="171" spans="2:11" ht="13.5">
      <c r="B171" s="97"/>
      <c r="C171" s="97"/>
      <c r="D171" s="97"/>
      <c r="E171" s="97"/>
      <c r="F171" s="97"/>
      <c r="G171" s="97"/>
      <c r="H171" s="97"/>
      <c r="I171" s="97"/>
      <c r="J171" s="97"/>
      <c r="K171" s="97"/>
    </row>
    <row r="172" spans="2:11" ht="13.5">
      <c r="B172" s="97"/>
      <c r="C172" s="97"/>
      <c r="D172" s="97"/>
      <c r="E172" s="97"/>
      <c r="F172" s="97"/>
      <c r="G172" s="97"/>
      <c r="H172" s="97"/>
      <c r="I172" s="97"/>
      <c r="J172" s="97"/>
      <c r="K172" s="97"/>
    </row>
    <row r="173" spans="2:11" ht="13.5">
      <c r="B173" s="97"/>
      <c r="C173" s="97"/>
      <c r="D173" s="97"/>
      <c r="E173" s="97"/>
      <c r="F173" s="97"/>
      <c r="G173" s="97"/>
      <c r="H173" s="97"/>
      <c r="I173" s="97"/>
      <c r="J173" s="97"/>
      <c r="K173" s="97"/>
    </row>
    <row r="174" spans="2:11" ht="13.5">
      <c r="B174" s="97"/>
      <c r="C174" s="97"/>
      <c r="D174" s="97"/>
      <c r="E174" s="97"/>
      <c r="F174" s="97"/>
      <c r="G174" s="97"/>
      <c r="H174" s="97"/>
      <c r="I174" s="97"/>
      <c r="J174" s="97"/>
      <c r="K174" s="97"/>
    </row>
    <row r="175" spans="2:11" ht="13.5">
      <c r="B175" s="97"/>
      <c r="C175" s="97"/>
      <c r="D175" s="97"/>
      <c r="E175" s="97"/>
      <c r="F175" s="97"/>
      <c r="G175" s="97"/>
      <c r="H175" s="97"/>
      <c r="I175" s="97"/>
      <c r="J175" s="97"/>
      <c r="K175" s="97"/>
    </row>
    <row r="176" spans="2:11" ht="13.5">
      <c r="B176" s="97"/>
      <c r="C176" s="97"/>
      <c r="D176" s="97"/>
      <c r="E176" s="97"/>
      <c r="F176" s="97"/>
      <c r="G176" s="97"/>
      <c r="H176" s="97"/>
      <c r="I176" s="97"/>
      <c r="J176" s="97"/>
      <c r="K176" s="97"/>
    </row>
    <row r="177" spans="2:11" ht="13.5">
      <c r="B177" s="97"/>
      <c r="C177" s="97"/>
      <c r="D177" s="97"/>
      <c r="E177" s="97"/>
      <c r="F177" s="97"/>
      <c r="G177" s="97"/>
      <c r="H177" s="97"/>
      <c r="I177" s="97"/>
      <c r="J177" s="97"/>
      <c r="K177" s="97"/>
    </row>
    <row r="178" spans="2:11" ht="13.5">
      <c r="B178" s="97"/>
      <c r="C178" s="97"/>
      <c r="D178" s="97"/>
      <c r="E178" s="97"/>
      <c r="F178" s="97"/>
      <c r="G178" s="97"/>
      <c r="H178" s="97"/>
      <c r="I178" s="97"/>
      <c r="J178" s="97"/>
      <c r="K178" s="97"/>
    </row>
    <row r="179" spans="2:11" ht="13.5">
      <c r="B179" s="97"/>
      <c r="C179" s="97"/>
      <c r="D179" s="97"/>
      <c r="E179" s="97"/>
      <c r="F179" s="97"/>
      <c r="G179" s="97"/>
      <c r="H179" s="97"/>
      <c r="I179" s="97"/>
      <c r="J179" s="97"/>
      <c r="K179" s="97"/>
    </row>
    <row r="180" spans="2:11" ht="13.5">
      <c r="B180" s="97"/>
      <c r="C180" s="97"/>
      <c r="D180" s="97"/>
      <c r="E180" s="97"/>
      <c r="F180" s="97"/>
      <c r="G180" s="97"/>
      <c r="H180" s="97"/>
      <c r="I180" s="97"/>
      <c r="J180" s="97"/>
      <c r="K180" s="97"/>
    </row>
    <row r="181" spans="2:11" ht="13.5">
      <c r="B181" s="97"/>
      <c r="C181" s="97"/>
      <c r="D181" s="97"/>
      <c r="E181" s="97"/>
      <c r="F181" s="97"/>
      <c r="G181" s="97"/>
      <c r="H181" s="97"/>
      <c r="I181" s="97"/>
      <c r="J181" s="97"/>
      <c r="K181" s="97"/>
    </row>
    <row r="182" spans="2:11" ht="13.5">
      <c r="B182" s="97"/>
      <c r="C182" s="97"/>
      <c r="D182" s="97"/>
      <c r="E182" s="97"/>
      <c r="F182" s="97"/>
      <c r="G182" s="97"/>
      <c r="H182" s="97"/>
      <c r="I182" s="97"/>
      <c r="J182" s="97"/>
      <c r="K182" s="97"/>
    </row>
    <row r="183" spans="2:11" ht="13.5">
      <c r="B183" s="97"/>
      <c r="C183" s="97"/>
      <c r="D183" s="97"/>
      <c r="E183" s="97"/>
      <c r="F183" s="97"/>
      <c r="G183" s="97"/>
      <c r="H183" s="97"/>
      <c r="I183" s="97"/>
      <c r="J183" s="97"/>
      <c r="K183" s="97"/>
    </row>
    <row r="184" spans="2:11" ht="13.5">
      <c r="B184" s="97"/>
      <c r="C184" s="97"/>
      <c r="D184" s="97"/>
      <c r="E184" s="97"/>
      <c r="F184" s="97"/>
      <c r="G184" s="97"/>
      <c r="H184" s="97"/>
      <c r="I184" s="97"/>
      <c r="J184" s="97"/>
      <c r="K184" s="97"/>
    </row>
    <row r="185" spans="2:11" ht="13.5">
      <c r="B185" s="97"/>
      <c r="C185" s="97"/>
      <c r="D185" s="97"/>
      <c r="E185" s="97"/>
      <c r="F185" s="97"/>
      <c r="G185" s="97"/>
      <c r="H185" s="97"/>
      <c r="I185" s="97"/>
      <c r="J185" s="97"/>
      <c r="K185" s="97"/>
    </row>
    <row r="186" spans="2:11" ht="13.5">
      <c r="B186" s="97"/>
      <c r="C186" s="97"/>
      <c r="D186" s="97"/>
      <c r="E186" s="97"/>
      <c r="F186" s="97"/>
      <c r="G186" s="97"/>
      <c r="H186" s="97"/>
      <c r="I186" s="97"/>
      <c r="J186" s="97"/>
      <c r="K186" s="97"/>
    </row>
    <row r="187" spans="2:11" ht="13.5">
      <c r="B187" s="97"/>
      <c r="C187" s="97"/>
      <c r="D187" s="97"/>
      <c r="E187" s="97"/>
      <c r="F187" s="97"/>
      <c r="G187" s="97"/>
      <c r="H187" s="97"/>
      <c r="I187" s="97"/>
      <c r="J187" s="97"/>
      <c r="K187" s="97"/>
    </row>
    <row r="188" spans="2:11" ht="13.5">
      <c r="B188" s="97"/>
      <c r="C188" s="97"/>
      <c r="D188" s="97"/>
      <c r="E188" s="97"/>
      <c r="F188" s="97"/>
      <c r="G188" s="97"/>
      <c r="H188" s="97"/>
      <c r="I188" s="97"/>
      <c r="J188" s="97"/>
      <c r="K188" s="97"/>
    </row>
    <row r="189" spans="2:11" ht="13.5">
      <c r="B189" s="97"/>
      <c r="C189" s="97"/>
      <c r="D189" s="97"/>
      <c r="E189" s="97"/>
      <c r="F189" s="97"/>
      <c r="G189" s="97"/>
      <c r="H189" s="97"/>
      <c r="I189" s="97"/>
      <c r="J189" s="97"/>
      <c r="K189" s="97"/>
    </row>
    <row r="190" spans="2:11" ht="13.5">
      <c r="B190" s="97"/>
      <c r="C190" s="97"/>
      <c r="D190" s="97"/>
      <c r="E190" s="97"/>
      <c r="F190" s="97"/>
      <c r="G190" s="97"/>
      <c r="H190" s="97"/>
      <c r="I190" s="97"/>
      <c r="J190" s="97"/>
      <c r="K190" s="97"/>
    </row>
    <row r="191" spans="2:11" ht="13.5">
      <c r="B191" s="97"/>
      <c r="C191" s="97"/>
      <c r="D191" s="97"/>
      <c r="E191" s="97"/>
      <c r="F191" s="97"/>
      <c r="G191" s="97"/>
      <c r="H191" s="97"/>
      <c r="I191" s="97"/>
      <c r="J191" s="97"/>
      <c r="K191" s="97"/>
    </row>
    <row r="192" spans="2:11" ht="13.5">
      <c r="B192" s="97"/>
      <c r="C192" s="97"/>
      <c r="D192" s="97"/>
      <c r="E192" s="97"/>
      <c r="F192" s="97"/>
      <c r="G192" s="97"/>
      <c r="H192" s="97"/>
      <c r="I192" s="97"/>
      <c r="J192" s="97"/>
      <c r="K192" s="97"/>
    </row>
    <row r="193" spans="2:11" ht="13.5">
      <c r="B193" s="97"/>
      <c r="C193" s="97"/>
      <c r="D193" s="97"/>
      <c r="E193" s="97"/>
      <c r="F193" s="97"/>
      <c r="G193" s="97"/>
      <c r="H193" s="97"/>
      <c r="I193" s="97"/>
      <c r="J193" s="97"/>
      <c r="K193" s="97"/>
    </row>
    <row r="194" spans="2:11" ht="13.5">
      <c r="B194" s="97"/>
      <c r="C194" s="97"/>
      <c r="D194" s="97"/>
      <c r="E194" s="97"/>
      <c r="F194" s="97"/>
      <c r="G194" s="97"/>
      <c r="H194" s="97"/>
      <c r="I194" s="97"/>
      <c r="J194" s="97"/>
      <c r="K194" s="97"/>
    </row>
    <row r="195" spans="2:11" ht="13.5">
      <c r="B195" s="97"/>
      <c r="C195" s="97"/>
      <c r="D195" s="97"/>
      <c r="E195" s="97"/>
      <c r="F195" s="97"/>
      <c r="G195" s="97"/>
      <c r="H195" s="97"/>
      <c r="I195" s="97"/>
      <c r="J195" s="97"/>
      <c r="K195" s="97"/>
    </row>
    <row r="196" spans="2:11" ht="13.5">
      <c r="B196" s="97"/>
      <c r="C196" s="97"/>
      <c r="D196" s="97"/>
      <c r="E196" s="97"/>
      <c r="F196" s="97"/>
      <c r="G196" s="97"/>
      <c r="H196" s="97"/>
      <c r="I196" s="97"/>
      <c r="J196" s="97"/>
      <c r="K196" s="97"/>
    </row>
    <row r="197" spans="2:11" ht="13.5">
      <c r="B197" s="97"/>
      <c r="C197" s="97"/>
      <c r="D197" s="97"/>
      <c r="E197" s="97"/>
      <c r="F197" s="97"/>
      <c r="G197" s="97"/>
      <c r="H197" s="97"/>
      <c r="I197" s="97"/>
      <c r="J197" s="97"/>
      <c r="K197" s="97"/>
    </row>
    <row r="198" spans="2:11" ht="13.5">
      <c r="B198" s="97"/>
      <c r="C198" s="97"/>
      <c r="D198" s="97"/>
      <c r="E198" s="97"/>
      <c r="F198" s="97"/>
      <c r="G198" s="97"/>
      <c r="H198" s="97"/>
      <c r="I198" s="97"/>
      <c r="J198" s="97"/>
      <c r="K198" s="97"/>
    </row>
    <row r="199" spans="2:11" ht="13.5">
      <c r="B199" s="97"/>
      <c r="C199" s="97"/>
      <c r="D199" s="97"/>
      <c r="E199" s="97"/>
      <c r="F199" s="97"/>
      <c r="G199" s="97"/>
      <c r="H199" s="97"/>
      <c r="I199" s="97"/>
      <c r="J199" s="97"/>
      <c r="K199" s="97"/>
    </row>
    <row r="200" spans="2:11" ht="13.5">
      <c r="B200" s="97"/>
      <c r="C200" s="97"/>
      <c r="D200" s="97"/>
      <c r="E200" s="97"/>
      <c r="F200" s="97"/>
      <c r="G200" s="97"/>
      <c r="H200" s="97"/>
      <c r="I200" s="97"/>
      <c r="J200" s="97"/>
      <c r="K200" s="97"/>
    </row>
    <row r="201" spans="2:11" ht="13.5">
      <c r="B201" s="97"/>
      <c r="C201" s="97"/>
      <c r="D201" s="97"/>
      <c r="E201" s="97"/>
      <c r="F201" s="97"/>
      <c r="G201" s="97"/>
      <c r="H201" s="97"/>
      <c r="I201" s="97"/>
      <c r="J201" s="97"/>
      <c r="K201" s="97"/>
    </row>
    <row r="202" spans="2:11" ht="13.5">
      <c r="B202" s="97"/>
      <c r="C202" s="97"/>
      <c r="D202" s="97"/>
      <c r="E202" s="97"/>
      <c r="F202" s="97"/>
      <c r="G202" s="97"/>
      <c r="H202" s="97"/>
      <c r="I202" s="97"/>
      <c r="J202" s="97"/>
      <c r="K202" s="97"/>
    </row>
    <row r="203" spans="2:11" ht="13.5">
      <c r="B203" s="97"/>
      <c r="C203" s="97"/>
      <c r="D203" s="97"/>
      <c r="E203" s="97"/>
      <c r="F203" s="97"/>
      <c r="G203" s="97"/>
      <c r="H203" s="97"/>
      <c r="I203" s="97"/>
      <c r="J203" s="97"/>
      <c r="K203" s="97"/>
    </row>
    <row r="204" spans="2:11" ht="13.5">
      <c r="B204" s="97"/>
      <c r="C204" s="97"/>
      <c r="D204" s="97"/>
      <c r="E204" s="97"/>
      <c r="F204" s="97"/>
      <c r="G204" s="97"/>
      <c r="H204" s="97"/>
      <c r="I204" s="97"/>
      <c r="J204" s="97"/>
      <c r="K204" s="97"/>
    </row>
    <row r="205" spans="2:11" ht="13.5">
      <c r="B205" s="97"/>
      <c r="C205" s="97"/>
      <c r="D205" s="97"/>
      <c r="E205" s="97"/>
      <c r="F205" s="97"/>
      <c r="G205" s="97"/>
      <c r="H205" s="97"/>
      <c r="I205" s="97"/>
      <c r="J205" s="97"/>
      <c r="K205" s="97"/>
    </row>
    <row r="206" spans="2:11" ht="13.5">
      <c r="B206" s="97"/>
      <c r="C206" s="97"/>
      <c r="D206" s="97"/>
      <c r="E206" s="97"/>
      <c r="F206" s="97"/>
      <c r="G206" s="97"/>
      <c r="H206" s="97"/>
      <c r="I206" s="97"/>
      <c r="J206" s="97"/>
      <c r="K206" s="97"/>
    </row>
    <row r="207" spans="2:11" ht="13.5">
      <c r="B207" s="97"/>
      <c r="C207" s="97"/>
      <c r="D207" s="97"/>
      <c r="E207" s="97"/>
      <c r="F207" s="97"/>
      <c r="G207" s="97"/>
      <c r="H207" s="97"/>
      <c r="I207" s="97"/>
      <c r="J207" s="97"/>
      <c r="K207" s="97"/>
    </row>
    <row r="208" spans="2:11" ht="13.5">
      <c r="B208" s="97"/>
      <c r="C208" s="97"/>
      <c r="D208" s="97"/>
      <c r="E208" s="97"/>
      <c r="F208" s="97"/>
      <c r="G208" s="97"/>
      <c r="H208" s="97"/>
      <c r="I208" s="97"/>
      <c r="J208" s="97"/>
      <c r="K208" s="97"/>
    </row>
    <row r="209" spans="2:11" ht="13.5">
      <c r="B209" s="97"/>
      <c r="C209" s="97"/>
      <c r="D209" s="97"/>
      <c r="E209" s="97"/>
      <c r="F209" s="97"/>
      <c r="G209" s="97"/>
      <c r="H209" s="97"/>
      <c r="I209" s="97"/>
      <c r="J209" s="97"/>
      <c r="K209" s="97"/>
    </row>
    <row r="210" spans="2:11" ht="13.5">
      <c r="B210" s="97"/>
      <c r="C210" s="97"/>
      <c r="D210" s="97"/>
      <c r="E210" s="97"/>
      <c r="F210" s="97"/>
      <c r="G210" s="97"/>
      <c r="H210" s="97"/>
      <c r="I210" s="97"/>
      <c r="J210" s="97"/>
      <c r="K210" s="97"/>
    </row>
    <row r="211" spans="2:11" ht="13.5">
      <c r="B211" s="97"/>
      <c r="C211" s="97"/>
      <c r="D211" s="97"/>
      <c r="E211" s="97"/>
      <c r="F211" s="97"/>
      <c r="G211" s="97"/>
      <c r="H211" s="97"/>
      <c r="I211" s="97"/>
      <c r="J211" s="97"/>
      <c r="K211" s="97"/>
    </row>
    <row r="212" spans="2:11" ht="13.5">
      <c r="B212" s="97"/>
      <c r="C212" s="97"/>
      <c r="D212" s="97"/>
      <c r="E212" s="97"/>
      <c r="F212" s="97"/>
      <c r="G212" s="97"/>
      <c r="H212" s="97"/>
      <c r="I212" s="97"/>
      <c r="J212" s="97"/>
      <c r="K212" s="97"/>
    </row>
    <row r="213" spans="2:11" ht="13.5">
      <c r="B213" s="97"/>
      <c r="C213" s="97"/>
      <c r="D213" s="97"/>
      <c r="E213" s="97"/>
      <c r="F213" s="97"/>
      <c r="G213" s="97"/>
      <c r="H213" s="97"/>
      <c r="I213" s="97"/>
      <c r="J213" s="97"/>
      <c r="K213" s="97"/>
    </row>
    <row r="214" spans="2:11" ht="13.5">
      <c r="B214" s="97"/>
      <c r="C214" s="97"/>
      <c r="D214" s="97"/>
      <c r="E214" s="97"/>
      <c r="F214" s="97"/>
      <c r="G214" s="97"/>
      <c r="H214" s="97"/>
      <c r="I214" s="97"/>
      <c r="J214" s="97"/>
      <c r="K214" s="97"/>
    </row>
    <row r="215" spans="2:11" ht="13.5">
      <c r="B215" s="97"/>
      <c r="C215" s="97"/>
      <c r="D215" s="97"/>
      <c r="E215" s="97"/>
      <c r="F215" s="97"/>
      <c r="G215" s="97"/>
      <c r="H215" s="97"/>
      <c r="I215" s="97"/>
      <c r="J215" s="97"/>
      <c r="K215" s="97"/>
    </row>
    <row r="216" spans="2:11" ht="13.5">
      <c r="B216" s="97"/>
      <c r="C216" s="97"/>
      <c r="D216" s="97"/>
      <c r="E216" s="97"/>
      <c r="F216" s="97"/>
      <c r="G216" s="97"/>
      <c r="H216" s="97"/>
      <c r="I216" s="97"/>
      <c r="J216" s="97"/>
      <c r="K216" s="97"/>
    </row>
    <row r="217" spans="2:11" ht="13.5">
      <c r="B217" s="97"/>
      <c r="C217" s="97"/>
      <c r="D217" s="97"/>
      <c r="E217" s="97"/>
      <c r="F217" s="97"/>
      <c r="G217" s="97"/>
      <c r="H217" s="97"/>
      <c r="I217" s="97"/>
      <c r="J217" s="97"/>
      <c r="K217" s="97"/>
    </row>
    <row r="218" spans="2:11" ht="13.5">
      <c r="B218" s="97"/>
      <c r="C218" s="97"/>
      <c r="D218" s="97"/>
      <c r="E218" s="97"/>
      <c r="F218" s="97"/>
      <c r="G218" s="97"/>
      <c r="H218" s="97"/>
      <c r="I218" s="97"/>
      <c r="J218" s="97"/>
      <c r="K218" s="97"/>
    </row>
    <row r="219" spans="2:11" ht="13.5">
      <c r="B219" s="97"/>
      <c r="C219" s="97"/>
      <c r="D219" s="97"/>
      <c r="E219" s="97"/>
      <c r="F219" s="97"/>
      <c r="G219" s="97"/>
      <c r="H219" s="97"/>
      <c r="I219" s="97"/>
      <c r="J219" s="97"/>
      <c r="K219" s="97"/>
    </row>
    <row r="220" spans="2:11" ht="13.5">
      <c r="B220" s="97"/>
      <c r="C220" s="97"/>
      <c r="D220" s="97"/>
      <c r="E220" s="97"/>
      <c r="F220" s="97"/>
      <c r="G220" s="97"/>
      <c r="H220" s="97"/>
      <c r="I220" s="97"/>
      <c r="J220" s="97"/>
      <c r="K220" s="97"/>
    </row>
    <row r="221" spans="2:11" ht="13.5">
      <c r="B221" s="97"/>
      <c r="C221" s="97"/>
      <c r="D221" s="97"/>
      <c r="E221" s="97"/>
      <c r="F221" s="97"/>
      <c r="G221" s="97"/>
      <c r="H221" s="97"/>
      <c r="I221" s="97"/>
      <c r="J221" s="97"/>
      <c r="K221" s="97"/>
    </row>
    <row r="222" spans="2:11" ht="13.5">
      <c r="B222" s="97"/>
      <c r="C222" s="97"/>
      <c r="D222" s="97"/>
      <c r="E222" s="97"/>
      <c r="F222" s="97"/>
      <c r="G222" s="97"/>
      <c r="H222" s="97"/>
      <c r="I222" s="97"/>
      <c r="J222" s="97"/>
      <c r="K222" s="97"/>
    </row>
    <row r="223" spans="2:11" ht="13.5">
      <c r="B223" s="97"/>
      <c r="C223" s="97"/>
      <c r="D223" s="97"/>
      <c r="E223" s="97"/>
      <c r="F223" s="97"/>
      <c r="G223" s="97"/>
      <c r="H223" s="97"/>
      <c r="I223" s="97"/>
      <c r="J223" s="97"/>
      <c r="K223" s="97"/>
    </row>
    <row r="224" spans="2:11" ht="13.5">
      <c r="B224" s="97"/>
      <c r="C224" s="97"/>
      <c r="D224" s="97"/>
      <c r="E224" s="97"/>
      <c r="F224" s="97"/>
      <c r="G224" s="97"/>
      <c r="H224" s="97"/>
      <c r="I224" s="97"/>
      <c r="J224" s="97"/>
      <c r="K224" s="97"/>
    </row>
    <row r="225" spans="2:11" ht="13.5">
      <c r="B225" s="97"/>
      <c r="C225" s="97"/>
      <c r="D225" s="97"/>
      <c r="E225" s="97"/>
      <c r="F225" s="97"/>
      <c r="G225" s="97"/>
      <c r="H225" s="97"/>
      <c r="I225" s="97"/>
      <c r="J225" s="97"/>
      <c r="K225" s="97"/>
    </row>
    <row r="226" spans="2:11" ht="13.5">
      <c r="B226" s="97"/>
      <c r="C226" s="97"/>
      <c r="D226" s="97"/>
      <c r="E226" s="97"/>
      <c r="F226" s="97"/>
      <c r="G226" s="97"/>
      <c r="H226" s="97"/>
      <c r="I226" s="97"/>
      <c r="J226" s="97"/>
      <c r="K226" s="97"/>
    </row>
    <row r="227" spans="2:11" ht="13.5">
      <c r="B227" s="97"/>
      <c r="C227" s="97"/>
      <c r="D227" s="97"/>
      <c r="E227" s="97"/>
      <c r="F227" s="97"/>
      <c r="G227" s="97"/>
      <c r="H227" s="97"/>
      <c r="I227" s="97"/>
      <c r="J227" s="97"/>
      <c r="K227" s="97"/>
    </row>
    <row r="228" spans="2:11" ht="13.5">
      <c r="B228" s="97"/>
      <c r="C228" s="97"/>
      <c r="D228" s="97"/>
      <c r="E228" s="97"/>
      <c r="F228" s="97"/>
      <c r="G228" s="97"/>
      <c r="H228" s="97"/>
      <c r="I228" s="97"/>
      <c r="J228" s="97"/>
      <c r="K228" s="97"/>
    </row>
    <row r="229" spans="2:11" ht="13.5">
      <c r="B229" s="97"/>
      <c r="C229" s="97"/>
      <c r="D229" s="97"/>
      <c r="E229" s="97"/>
      <c r="F229" s="97"/>
      <c r="G229" s="97"/>
      <c r="H229" s="97"/>
      <c r="I229" s="97"/>
      <c r="J229" s="97"/>
      <c r="K229" s="97"/>
    </row>
    <row r="230" spans="2:11" ht="13.5">
      <c r="B230" s="97"/>
      <c r="C230" s="97"/>
      <c r="D230" s="97"/>
      <c r="E230" s="97"/>
      <c r="F230" s="97"/>
      <c r="G230" s="97"/>
      <c r="H230" s="97"/>
      <c r="I230" s="97"/>
      <c r="J230" s="97"/>
      <c r="K230" s="97"/>
    </row>
    <row r="231" spans="2:11" ht="13.5">
      <c r="B231" s="97"/>
      <c r="C231" s="97"/>
      <c r="D231" s="97"/>
      <c r="E231" s="97"/>
      <c r="F231" s="97"/>
      <c r="G231" s="97"/>
      <c r="H231" s="97"/>
      <c r="I231" s="97"/>
      <c r="J231" s="97"/>
      <c r="K231" s="97"/>
    </row>
    <row r="232" spans="2:11" ht="13.5">
      <c r="B232" s="97"/>
      <c r="C232" s="97"/>
      <c r="D232" s="97"/>
      <c r="E232" s="97"/>
      <c r="F232" s="97"/>
      <c r="G232" s="97"/>
      <c r="H232" s="97"/>
      <c r="I232" s="97"/>
      <c r="J232" s="97"/>
      <c r="K232" s="97"/>
    </row>
    <row r="233" spans="2:11" ht="13.5">
      <c r="B233" s="97"/>
      <c r="C233" s="97"/>
      <c r="D233" s="97"/>
      <c r="E233" s="97"/>
      <c r="F233" s="97"/>
      <c r="G233" s="97"/>
      <c r="H233" s="97"/>
      <c r="I233" s="97"/>
      <c r="J233" s="97"/>
      <c r="K233" s="97"/>
    </row>
    <row r="234" spans="2:11" ht="13.5">
      <c r="B234" s="97"/>
      <c r="C234" s="97"/>
      <c r="D234" s="97"/>
      <c r="E234" s="97"/>
      <c r="F234" s="97"/>
      <c r="G234" s="97"/>
      <c r="H234" s="97"/>
      <c r="I234" s="97"/>
      <c r="J234" s="97"/>
      <c r="K234" s="97"/>
    </row>
    <row r="235" spans="2:11" ht="13.5">
      <c r="B235" s="97"/>
      <c r="C235" s="97"/>
      <c r="D235" s="97"/>
      <c r="E235" s="97"/>
      <c r="F235" s="97"/>
      <c r="G235" s="97"/>
      <c r="H235" s="97"/>
      <c r="I235" s="97"/>
      <c r="J235" s="97"/>
      <c r="K235" s="97"/>
    </row>
  </sheetData>
  <sheetProtection/>
  <mergeCells count="4">
    <mergeCell ref="A5:A6"/>
    <mergeCell ref="C5:D5"/>
    <mergeCell ref="E5:G5"/>
    <mergeCell ref="A26:C26"/>
  </mergeCells>
  <printOptions gridLines="1"/>
  <pageMargins left="0.7480314960629921" right="0.7480314960629921" top="0.7874015748031497" bottom="0.6692913385826772" header="0.5118110236220472" footer="0.5118110236220472"/>
  <pageSetup fitToHeight="1" fitToWidth="1" horizontalDpi="600" verticalDpi="600" orientation="landscape" paperSize="9" scale="7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X14"/>
  <sheetViews>
    <sheetView zoomScalePageLayoutView="0" workbookViewId="0" topLeftCell="A1">
      <selection activeCell="A2" sqref="A2:H2"/>
    </sheetView>
  </sheetViews>
  <sheetFormatPr defaultColWidth="8.88671875" defaultRowHeight="13.5"/>
  <cols>
    <col min="1" max="1" width="8.3359375" style="0" customWidth="1"/>
    <col min="2" max="2" width="6.21484375" style="0" customWidth="1"/>
    <col min="3" max="4" width="6.5546875" style="0" customWidth="1"/>
    <col min="5" max="5" width="6.88671875" style="0" customWidth="1"/>
    <col min="6" max="6" width="5.77734375" style="0" customWidth="1"/>
    <col min="7" max="8" width="6.88671875" style="0" customWidth="1"/>
    <col min="9" max="9" width="6.3359375" style="0" customWidth="1"/>
    <col min="10" max="10" width="5.88671875" style="0" customWidth="1"/>
    <col min="11" max="13" width="6.6640625" style="0" customWidth="1"/>
    <col min="14" max="14" width="5.77734375" style="0" customWidth="1"/>
    <col min="15" max="17" width="6.6640625" style="0" customWidth="1"/>
  </cols>
  <sheetData>
    <row r="2" spans="1:17" s="14" customFormat="1" ht="24.75" customHeight="1">
      <c r="A2" s="426" t="s">
        <v>662</v>
      </c>
      <c r="B2" s="426"/>
      <c r="C2" s="426"/>
      <c r="D2" s="426"/>
      <c r="E2" s="426"/>
      <c r="F2" s="426"/>
      <c r="G2" s="426"/>
      <c r="H2" s="426"/>
      <c r="I2" s="28"/>
      <c r="J2" s="28"/>
      <c r="K2" s="28"/>
      <c r="L2" s="28"/>
      <c r="M2" s="28"/>
      <c r="N2" s="28"/>
      <c r="O2" s="28"/>
      <c r="P2" s="28"/>
      <c r="Q2" s="28"/>
    </row>
    <row r="3" spans="1:17" s="14" customFormat="1" ht="13.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s="20" customFormat="1" ht="21.75" customHeight="1">
      <c r="A4" s="33" t="s">
        <v>55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1:21" s="20" customFormat="1" ht="21.75" customHeight="1">
      <c r="A5" s="490" t="s">
        <v>165</v>
      </c>
      <c r="B5" s="433" t="s">
        <v>106</v>
      </c>
      <c r="C5" s="433"/>
      <c r="D5" s="433"/>
      <c r="E5" s="433"/>
      <c r="F5" s="431" t="s">
        <v>467</v>
      </c>
      <c r="G5" s="440"/>
      <c r="H5" s="440"/>
      <c r="I5" s="440"/>
      <c r="J5" s="431" t="s">
        <v>468</v>
      </c>
      <c r="K5" s="440"/>
      <c r="L5" s="440"/>
      <c r="M5" s="461"/>
      <c r="N5" s="431" t="s">
        <v>469</v>
      </c>
      <c r="O5" s="440"/>
      <c r="P5" s="440"/>
      <c r="Q5" s="440"/>
      <c r="R5" s="431" t="s">
        <v>470</v>
      </c>
      <c r="S5" s="440"/>
      <c r="T5" s="440"/>
      <c r="U5" s="440"/>
    </row>
    <row r="6" spans="1:21" s="20" customFormat="1" ht="21.75" customHeight="1">
      <c r="A6" s="533"/>
      <c r="B6" s="433" t="s">
        <v>67</v>
      </c>
      <c r="C6" s="433" t="s">
        <v>137</v>
      </c>
      <c r="D6" s="433"/>
      <c r="E6" s="435" t="s">
        <v>471</v>
      </c>
      <c r="F6" s="472" t="s">
        <v>67</v>
      </c>
      <c r="G6" s="431" t="s">
        <v>137</v>
      </c>
      <c r="H6" s="461"/>
      <c r="I6" s="435" t="s">
        <v>471</v>
      </c>
      <c r="J6" s="472" t="s">
        <v>67</v>
      </c>
      <c r="K6" s="431" t="s">
        <v>137</v>
      </c>
      <c r="L6" s="461"/>
      <c r="M6" s="435" t="s">
        <v>471</v>
      </c>
      <c r="N6" s="472" t="s">
        <v>67</v>
      </c>
      <c r="O6" s="431" t="s">
        <v>137</v>
      </c>
      <c r="P6" s="461"/>
      <c r="Q6" s="436" t="s">
        <v>471</v>
      </c>
      <c r="R6" s="472" t="s">
        <v>67</v>
      </c>
      <c r="S6" s="431" t="s">
        <v>137</v>
      </c>
      <c r="T6" s="461"/>
      <c r="U6" s="436" t="s">
        <v>471</v>
      </c>
    </row>
    <row r="7" spans="1:21" s="20" customFormat="1" ht="24.75" customHeight="1">
      <c r="A7" s="486"/>
      <c r="B7" s="433"/>
      <c r="C7" s="35" t="s">
        <v>472</v>
      </c>
      <c r="D7" s="35" t="s">
        <v>473</v>
      </c>
      <c r="E7" s="433"/>
      <c r="F7" s="471"/>
      <c r="G7" s="35" t="s">
        <v>472</v>
      </c>
      <c r="H7" s="35" t="s">
        <v>473</v>
      </c>
      <c r="I7" s="433"/>
      <c r="J7" s="471"/>
      <c r="K7" s="35" t="s">
        <v>474</v>
      </c>
      <c r="L7" s="35" t="s">
        <v>473</v>
      </c>
      <c r="M7" s="433"/>
      <c r="N7" s="471"/>
      <c r="O7" s="35" t="s">
        <v>474</v>
      </c>
      <c r="P7" s="35" t="s">
        <v>473</v>
      </c>
      <c r="Q7" s="431"/>
      <c r="R7" s="471"/>
      <c r="S7" s="35" t="s">
        <v>474</v>
      </c>
      <c r="T7" s="35" t="s">
        <v>473</v>
      </c>
      <c r="U7" s="431"/>
    </row>
    <row r="8" spans="1:24" s="20" customFormat="1" ht="27" customHeight="1">
      <c r="A8" s="41" t="s">
        <v>276</v>
      </c>
      <c r="B8" s="48">
        <v>7</v>
      </c>
      <c r="C8" s="48">
        <v>290</v>
      </c>
      <c r="D8" s="48">
        <v>333</v>
      </c>
      <c r="E8" s="48">
        <v>30</v>
      </c>
      <c r="F8" s="48">
        <v>3</v>
      </c>
      <c r="G8" s="48">
        <v>240</v>
      </c>
      <c r="H8" s="48">
        <v>247</v>
      </c>
      <c r="I8" s="48">
        <v>11</v>
      </c>
      <c r="J8" s="48">
        <v>3</v>
      </c>
      <c r="K8" s="48">
        <v>38</v>
      </c>
      <c r="L8" s="48">
        <v>38</v>
      </c>
      <c r="M8" s="48">
        <v>14</v>
      </c>
      <c r="N8" s="48">
        <v>1</v>
      </c>
      <c r="O8" s="48">
        <v>12</v>
      </c>
      <c r="P8" s="48">
        <v>48</v>
      </c>
      <c r="Q8" s="48">
        <v>5</v>
      </c>
      <c r="R8" s="48"/>
      <c r="S8" s="48"/>
      <c r="T8" s="48"/>
      <c r="U8" s="48"/>
      <c r="V8" s="48"/>
      <c r="W8" s="48"/>
      <c r="X8" s="48"/>
    </row>
    <row r="9" spans="1:24" s="20" customFormat="1" ht="27" customHeight="1">
      <c r="A9" s="41" t="s">
        <v>277</v>
      </c>
      <c r="B9" s="48">
        <v>8</v>
      </c>
      <c r="C9" s="48">
        <v>370</v>
      </c>
      <c r="D9" s="48">
        <v>325</v>
      </c>
      <c r="E9" s="48">
        <v>40</v>
      </c>
      <c r="F9" s="48">
        <v>4</v>
      </c>
      <c r="G9" s="48">
        <v>320</v>
      </c>
      <c r="H9" s="48">
        <v>292</v>
      </c>
      <c r="I9" s="48">
        <v>17</v>
      </c>
      <c r="J9" s="48">
        <v>3</v>
      </c>
      <c r="K9" s="48">
        <v>38</v>
      </c>
      <c r="L9" s="48">
        <v>28</v>
      </c>
      <c r="M9" s="48">
        <v>13</v>
      </c>
      <c r="N9" s="48">
        <v>1</v>
      </c>
      <c r="O9" s="48">
        <v>12</v>
      </c>
      <c r="P9" s="48">
        <v>5</v>
      </c>
      <c r="Q9" s="48">
        <v>10</v>
      </c>
      <c r="R9" s="48"/>
      <c r="S9" s="48"/>
      <c r="T9" s="48"/>
      <c r="U9" s="48"/>
      <c r="V9" s="48"/>
      <c r="W9" s="48"/>
      <c r="X9" s="48"/>
    </row>
    <row r="10" spans="1:24" s="19" customFormat="1" ht="27" customHeight="1">
      <c r="A10" s="41" t="s">
        <v>340</v>
      </c>
      <c r="B10" s="54">
        <v>11</v>
      </c>
      <c r="C10" s="54">
        <v>74</v>
      </c>
      <c r="D10" s="54">
        <v>424</v>
      </c>
      <c r="E10" s="54">
        <v>93</v>
      </c>
      <c r="F10" s="54">
        <v>4</v>
      </c>
      <c r="G10" s="54">
        <v>0</v>
      </c>
      <c r="H10" s="54">
        <v>384</v>
      </c>
      <c r="I10" s="54">
        <v>58</v>
      </c>
      <c r="J10" s="54">
        <v>4</v>
      </c>
      <c r="K10" s="54">
        <v>53</v>
      </c>
      <c r="L10" s="54">
        <v>31</v>
      </c>
      <c r="M10" s="54">
        <v>23</v>
      </c>
      <c r="N10" s="54">
        <v>2</v>
      </c>
      <c r="O10" s="54">
        <v>21</v>
      </c>
      <c r="P10" s="54">
        <v>9</v>
      </c>
      <c r="Q10" s="54">
        <v>9</v>
      </c>
      <c r="R10" s="54">
        <v>1</v>
      </c>
      <c r="S10" s="54">
        <v>0</v>
      </c>
      <c r="T10" s="54">
        <v>0</v>
      </c>
      <c r="U10" s="54">
        <v>3</v>
      </c>
      <c r="V10" s="54"/>
      <c r="W10" s="54"/>
      <c r="X10" s="54"/>
    </row>
    <row r="11" spans="1:24" s="19" customFormat="1" ht="27" customHeight="1">
      <c r="A11" s="41" t="s">
        <v>511</v>
      </c>
      <c r="B11" s="54">
        <v>8</v>
      </c>
      <c r="C11" s="54">
        <v>44</v>
      </c>
      <c r="D11" s="54">
        <v>377</v>
      </c>
      <c r="E11" s="54">
        <v>97</v>
      </c>
      <c r="F11" s="54">
        <v>4</v>
      </c>
      <c r="G11" s="54">
        <v>0</v>
      </c>
      <c r="H11" s="54">
        <v>337</v>
      </c>
      <c r="I11" s="54">
        <v>79</v>
      </c>
      <c r="J11" s="54">
        <v>3</v>
      </c>
      <c r="K11" s="54">
        <v>44</v>
      </c>
      <c r="L11" s="54">
        <v>28</v>
      </c>
      <c r="M11" s="54">
        <v>15</v>
      </c>
      <c r="N11" s="54">
        <v>0</v>
      </c>
      <c r="O11" s="54">
        <v>0</v>
      </c>
      <c r="P11" s="54">
        <v>0</v>
      </c>
      <c r="Q11" s="54">
        <v>0</v>
      </c>
      <c r="R11" s="54">
        <v>1</v>
      </c>
      <c r="S11" s="54">
        <v>0</v>
      </c>
      <c r="T11" s="54">
        <v>12</v>
      </c>
      <c r="U11" s="54">
        <v>3</v>
      </c>
      <c r="V11" s="54"/>
      <c r="W11" s="54"/>
      <c r="X11" s="54"/>
    </row>
    <row r="12" spans="1:24" s="19" customFormat="1" ht="27" customHeight="1">
      <c r="A12" s="41" t="s">
        <v>544</v>
      </c>
      <c r="B12" s="54">
        <v>7</v>
      </c>
      <c r="C12" s="54">
        <v>44</v>
      </c>
      <c r="D12" s="54">
        <v>318</v>
      </c>
      <c r="E12" s="54">
        <v>150</v>
      </c>
      <c r="F12" s="54">
        <v>4</v>
      </c>
      <c r="G12" s="54">
        <v>0</v>
      </c>
      <c r="H12" s="54">
        <v>299</v>
      </c>
      <c r="I12" s="54">
        <v>139</v>
      </c>
      <c r="J12" s="54">
        <v>3</v>
      </c>
      <c r="K12" s="54">
        <v>44</v>
      </c>
      <c r="L12" s="54">
        <v>19</v>
      </c>
      <c r="M12" s="54">
        <v>11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/>
      <c r="W12" s="54"/>
      <c r="X12" s="54"/>
    </row>
    <row r="13" spans="1:50" s="127" customFormat="1" ht="27" customHeight="1">
      <c r="A13" s="333" t="s">
        <v>561</v>
      </c>
      <c r="B13" s="355">
        <f>F13+J13+N13+R13</f>
        <v>9</v>
      </c>
      <c r="C13" s="356">
        <f>G13+K13+O13+S13</f>
        <v>53</v>
      </c>
      <c r="D13" s="356">
        <f>H13+L13+P13+T13</f>
        <v>331</v>
      </c>
      <c r="E13" s="356">
        <f>I13+M13+Q13+U13</f>
        <v>37</v>
      </c>
      <c r="F13" s="399">
        <v>4</v>
      </c>
      <c r="G13" s="399">
        <v>0</v>
      </c>
      <c r="H13" s="399">
        <v>311</v>
      </c>
      <c r="I13" s="399">
        <v>16</v>
      </c>
      <c r="J13" s="357">
        <v>4</v>
      </c>
      <c r="K13" s="357">
        <v>53</v>
      </c>
      <c r="L13" s="357">
        <v>20</v>
      </c>
      <c r="M13" s="357">
        <v>17</v>
      </c>
      <c r="N13" s="357">
        <v>0</v>
      </c>
      <c r="O13" s="357">
        <v>0</v>
      </c>
      <c r="P13" s="357">
        <v>0</v>
      </c>
      <c r="Q13" s="357">
        <v>0</v>
      </c>
      <c r="R13" s="356">
        <v>1</v>
      </c>
      <c r="S13" s="356">
        <v>0</v>
      </c>
      <c r="T13" s="356">
        <v>0</v>
      </c>
      <c r="U13" s="356">
        <v>4</v>
      </c>
      <c r="V13" s="261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</row>
    <row r="14" spans="1:4" ht="16.5" customHeight="1">
      <c r="A14" s="532" t="s">
        <v>533</v>
      </c>
      <c r="B14" s="532"/>
      <c r="C14" s="532"/>
      <c r="D14" s="532"/>
    </row>
  </sheetData>
  <sheetProtection/>
  <mergeCells count="23">
    <mergeCell ref="N6:N7"/>
    <mergeCell ref="O6:P6"/>
    <mergeCell ref="Q6:Q7"/>
    <mergeCell ref="K6:L6"/>
    <mergeCell ref="M6:M7"/>
    <mergeCell ref="U6:U7"/>
    <mergeCell ref="A14:D14"/>
    <mergeCell ref="A2:H2"/>
    <mergeCell ref="A5:A7"/>
    <mergeCell ref="B5:E5"/>
    <mergeCell ref="F5:I5"/>
    <mergeCell ref="J5:M5"/>
    <mergeCell ref="J6:J7"/>
    <mergeCell ref="N5:Q5"/>
    <mergeCell ref="R5:U5"/>
    <mergeCell ref="B6:B7"/>
    <mergeCell ref="C6:D6"/>
    <mergeCell ref="E6:E7"/>
    <mergeCell ref="F6:F7"/>
    <mergeCell ref="G6:H6"/>
    <mergeCell ref="I6:I7"/>
    <mergeCell ref="R6:R7"/>
    <mergeCell ref="S6:T6"/>
  </mergeCells>
  <printOptions gridLines="1"/>
  <pageMargins left="0.17" right="0.17" top="0.91" bottom="0.49" header="0.5" footer="0.5"/>
  <pageSetup fitToHeight="1" fitToWidth="1" horizontalDpi="600" verticalDpi="600" orientation="landscape" paperSize="9" scale="72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K15"/>
  <sheetViews>
    <sheetView zoomScalePageLayoutView="0" workbookViewId="0" topLeftCell="A1">
      <selection activeCell="A2" sqref="A2:I2"/>
    </sheetView>
  </sheetViews>
  <sheetFormatPr defaultColWidth="8.88671875" defaultRowHeight="13.5"/>
  <cols>
    <col min="1" max="1" width="9.10546875" style="14" customWidth="1"/>
    <col min="2" max="2" width="7.10546875" style="14" customWidth="1"/>
    <col min="3" max="3" width="11.88671875" style="14" customWidth="1"/>
    <col min="4" max="4" width="10.3359375" style="14" customWidth="1"/>
    <col min="5" max="5" width="10.88671875" style="14" customWidth="1"/>
    <col min="6" max="6" width="10.21484375" style="14" customWidth="1"/>
    <col min="7" max="7" width="11.10546875" style="14" customWidth="1"/>
    <col min="8" max="8" width="13.77734375" style="14" customWidth="1"/>
    <col min="9" max="9" width="12.88671875" style="14" customWidth="1"/>
    <col min="10" max="16384" width="8.88671875" style="14" customWidth="1"/>
  </cols>
  <sheetData>
    <row r="1" ht="15.75" customHeight="1"/>
    <row r="2" spans="1:11" s="3" customFormat="1" ht="18" customHeight="1">
      <c r="A2" s="426" t="s">
        <v>663</v>
      </c>
      <c r="B2" s="426"/>
      <c r="C2" s="426"/>
      <c r="D2" s="426"/>
      <c r="E2" s="426"/>
      <c r="F2" s="426"/>
      <c r="G2" s="426"/>
      <c r="H2" s="426"/>
      <c r="I2" s="426"/>
      <c r="J2" s="16"/>
      <c r="K2" s="16"/>
    </row>
    <row r="3" spans="1:11" s="3" customFormat="1" ht="14.25">
      <c r="A3" s="43" t="s">
        <v>0</v>
      </c>
      <c r="B3" s="27"/>
      <c r="C3" s="27"/>
      <c r="D3" s="27"/>
      <c r="E3" s="27"/>
      <c r="F3" s="27"/>
      <c r="G3" s="27"/>
      <c r="H3" s="27"/>
      <c r="I3" s="27"/>
      <c r="J3" s="16"/>
      <c r="K3" s="16"/>
    </row>
    <row r="4" spans="1:9" s="20" customFormat="1" ht="21.75" customHeight="1">
      <c r="A4" s="33" t="s">
        <v>101</v>
      </c>
      <c r="B4" s="34"/>
      <c r="C4" s="34"/>
      <c r="D4" s="34"/>
      <c r="E4" s="34"/>
      <c r="F4" s="34"/>
      <c r="G4" s="34"/>
      <c r="H4" s="34"/>
      <c r="I4" s="34"/>
    </row>
    <row r="5" spans="1:9" s="20" customFormat="1" ht="19.5" customHeight="1">
      <c r="A5" s="435" t="s">
        <v>165</v>
      </c>
      <c r="B5" s="477" t="s">
        <v>100</v>
      </c>
      <c r="C5" s="441"/>
      <c r="D5" s="477" t="s">
        <v>364</v>
      </c>
      <c r="E5" s="441"/>
      <c r="F5" s="441" t="s">
        <v>365</v>
      </c>
      <c r="G5" s="490"/>
      <c r="H5" s="477" t="s">
        <v>366</v>
      </c>
      <c r="I5" s="441"/>
    </row>
    <row r="6" spans="1:9" s="20" customFormat="1" ht="32.25" customHeight="1">
      <c r="A6" s="435"/>
      <c r="B6" s="478"/>
      <c r="C6" s="534"/>
      <c r="D6" s="478"/>
      <c r="E6" s="534"/>
      <c r="F6" s="534"/>
      <c r="G6" s="486"/>
      <c r="H6" s="478"/>
      <c r="I6" s="534"/>
    </row>
    <row r="7" spans="1:9" s="20" customFormat="1" ht="24" customHeight="1">
      <c r="A7" s="435"/>
      <c r="B7" s="36" t="s">
        <v>234</v>
      </c>
      <c r="C7" s="38" t="s">
        <v>297</v>
      </c>
      <c r="D7" s="36" t="s">
        <v>105</v>
      </c>
      <c r="E7" s="37" t="s">
        <v>104</v>
      </c>
      <c r="F7" s="37" t="s">
        <v>79</v>
      </c>
      <c r="G7" s="38" t="s">
        <v>104</v>
      </c>
      <c r="H7" s="36" t="s">
        <v>103</v>
      </c>
      <c r="I7" s="37" t="s">
        <v>104</v>
      </c>
    </row>
    <row r="8" spans="1:9" s="20" customFormat="1" ht="27" customHeight="1">
      <c r="A8" s="225" t="s">
        <v>276</v>
      </c>
      <c r="B8" s="56">
        <v>3811</v>
      </c>
      <c r="C8" s="56">
        <v>7060</v>
      </c>
      <c r="D8" s="141">
        <v>3734</v>
      </c>
      <c r="E8" s="54">
        <v>6547</v>
      </c>
      <c r="F8" s="261">
        <v>9</v>
      </c>
      <c r="G8" s="226">
        <v>421</v>
      </c>
      <c r="H8" s="148">
        <v>77</v>
      </c>
      <c r="I8" s="56">
        <v>92</v>
      </c>
    </row>
    <row r="9" spans="1:9" s="20" customFormat="1" ht="27" customHeight="1">
      <c r="A9" s="225" t="s">
        <v>277</v>
      </c>
      <c r="B9" s="56">
        <v>4290</v>
      </c>
      <c r="C9" s="56">
        <v>7901</v>
      </c>
      <c r="D9" s="148">
        <v>4205</v>
      </c>
      <c r="E9" s="56">
        <v>7377</v>
      </c>
      <c r="F9" s="56">
        <v>11</v>
      </c>
      <c r="G9" s="227">
        <v>382</v>
      </c>
      <c r="H9" s="148">
        <v>85</v>
      </c>
      <c r="I9" s="56">
        <v>85</v>
      </c>
    </row>
    <row r="10" spans="1:9" s="20" customFormat="1" ht="27" customHeight="1">
      <c r="A10" s="225" t="s">
        <v>340</v>
      </c>
      <c r="B10" s="56">
        <v>4514</v>
      </c>
      <c r="C10" s="56">
        <v>8301</v>
      </c>
      <c r="D10" s="148">
        <v>4437</v>
      </c>
      <c r="E10" s="56">
        <v>7703</v>
      </c>
      <c r="F10" s="56">
        <v>11</v>
      </c>
      <c r="G10" s="227">
        <v>503</v>
      </c>
      <c r="H10" s="148">
        <v>77</v>
      </c>
      <c r="I10" s="56">
        <v>95</v>
      </c>
    </row>
    <row r="11" spans="1:9" s="20" customFormat="1" ht="27" customHeight="1">
      <c r="A11" s="225" t="s">
        <v>511</v>
      </c>
      <c r="B11" s="56">
        <v>5147</v>
      </c>
      <c r="C11" s="56">
        <v>8885</v>
      </c>
      <c r="D11" s="148">
        <v>5071</v>
      </c>
      <c r="E11" s="56">
        <v>8784</v>
      </c>
      <c r="F11" s="56">
        <v>8</v>
      </c>
      <c r="G11" s="227">
        <v>385</v>
      </c>
      <c r="H11" s="148">
        <v>76</v>
      </c>
      <c r="I11" s="56">
        <v>101</v>
      </c>
    </row>
    <row r="12" spans="1:9" s="20" customFormat="1" ht="27" customHeight="1">
      <c r="A12" s="225" t="s">
        <v>544</v>
      </c>
      <c r="B12" s="56">
        <v>5373</v>
      </c>
      <c r="C12" s="56">
        <v>9495</v>
      </c>
      <c r="D12" s="148">
        <v>5305</v>
      </c>
      <c r="E12" s="56">
        <v>8987</v>
      </c>
      <c r="F12" s="56">
        <v>18</v>
      </c>
      <c r="G12" s="227">
        <v>414</v>
      </c>
      <c r="H12" s="148">
        <v>68</v>
      </c>
      <c r="I12" s="56">
        <v>94</v>
      </c>
    </row>
    <row r="13" spans="1:9" s="20" customFormat="1" ht="27" customHeight="1">
      <c r="A13" s="107" t="s">
        <v>561</v>
      </c>
      <c r="B13" s="357">
        <v>5358</v>
      </c>
      <c r="C13" s="405">
        <v>9554</v>
      </c>
      <c r="D13" s="357">
        <v>5276</v>
      </c>
      <c r="E13" s="357">
        <v>8694</v>
      </c>
      <c r="F13" s="357">
        <v>28</v>
      </c>
      <c r="G13" s="405">
        <v>714</v>
      </c>
      <c r="H13" s="406">
        <v>82</v>
      </c>
      <c r="I13" s="357">
        <v>146</v>
      </c>
    </row>
    <row r="14" spans="1:4" ht="13.5">
      <c r="A14" s="532" t="s">
        <v>571</v>
      </c>
      <c r="B14" s="532"/>
      <c r="C14" s="532"/>
      <c r="D14" s="532"/>
    </row>
    <row r="15" spans="1:5" s="15" customFormat="1" ht="13.5">
      <c r="A15" s="25"/>
      <c r="B15" s="25"/>
      <c r="C15" s="25"/>
      <c r="D15" s="25"/>
      <c r="E15" s="25"/>
    </row>
    <row r="16" s="15" customFormat="1" ht="13.5"/>
  </sheetData>
  <sheetProtection/>
  <mergeCells count="7">
    <mergeCell ref="A14:D14"/>
    <mergeCell ref="A2:I2"/>
    <mergeCell ref="A5:A7"/>
    <mergeCell ref="B5:C6"/>
    <mergeCell ref="D5:E6"/>
    <mergeCell ref="F5:G6"/>
    <mergeCell ref="H5:I6"/>
  </mergeCells>
  <printOptions/>
  <pageMargins left="0.17" right="0.16" top="0.68" bottom="0.3" header="0.5" footer="0.2"/>
  <pageSetup horizontalDpi="600" verticalDpi="600" orientation="landscape" paperSize="9" scale="82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39"/>
  <sheetViews>
    <sheetView zoomScalePageLayoutView="0" workbookViewId="0" topLeftCell="A1">
      <selection activeCell="I17" sqref="I17"/>
    </sheetView>
  </sheetViews>
  <sheetFormatPr defaultColWidth="8.88671875" defaultRowHeight="13.5"/>
  <cols>
    <col min="1" max="1" width="8.5546875" style="14" customWidth="1"/>
    <col min="2" max="4" width="6.21484375" style="14" customWidth="1"/>
    <col min="5" max="5" width="6.77734375" style="14" customWidth="1"/>
    <col min="6" max="8" width="5.99609375" style="14" customWidth="1"/>
    <col min="9" max="9" width="6.77734375" style="14" customWidth="1"/>
    <col min="10" max="10" width="5.6640625" style="14" customWidth="1"/>
    <col min="11" max="12" width="5.77734375" style="14" customWidth="1"/>
    <col min="13" max="13" width="6.77734375" style="14" customWidth="1"/>
    <col min="14" max="16" width="5.5546875" style="14" customWidth="1"/>
    <col min="17" max="17" width="6.77734375" style="14" customWidth="1"/>
    <col min="18" max="18" width="5.4453125" style="14" customWidth="1"/>
    <col min="19" max="20" width="5.3359375" style="14" customWidth="1"/>
    <col min="21" max="21" width="6.77734375" style="14" customWidth="1"/>
    <col min="22" max="16384" width="8.88671875" style="14" customWidth="1"/>
  </cols>
  <sheetData>
    <row r="2" spans="1:21" ht="18" customHeight="1">
      <c r="A2" s="426" t="s">
        <v>509</v>
      </c>
      <c r="B2" s="426"/>
      <c r="C2" s="426"/>
      <c r="D2" s="426"/>
      <c r="E2" s="426"/>
      <c r="F2" s="426"/>
      <c r="G2" s="426"/>
      <c r="H2" s="426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21" ht="18.75" customHeight="1">
      <c r="A3" s="55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s="20" customFormat="1" ht="19.5" customHeight="1">
      <c r="A4" s="4" t="s">
        <v>124</v>
      </c>
      <c r="B4" s="34"/>
      <c r="C4" s="34"/>
      <c r="D4" s="34"/>
      <c r="E4" s="34"/>
      <c r="F4" s="34"/>
      <c r="G4" s="34"/>
      <c r="H4" s="34"/>
      <c r="I4" s="34"/>
      <c r="J4" s="34"/>
      <c r="K4" s="33" t="s">
        <v>0</v>
      </c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1" s="5" customFormat="1" ht="19.5" customHeight="1">
      <c r="A5" s="428" t="s">
        <v>165</v>
      </c>
      <c r="B5" s="425" t="s">
        <v>347</v>
      </c>
      <c r="C5" s="425"/>
      <c r="D5" s="425"/>
      <c r="E5" s="425"/>
      <c r="F5" s="425" t="s">
        <v>547</v>
      </c>
      <c r="G5" s="425"/>
      <c r="H5" s="425"/>
      <c r="I5" s="425"/>
      <c r="J5" s="425" t="s">
        <v>569</v>
      </c>
      <c r="K5" s="425"/>
      <c r="L5" s="425"/>
      <c r="M5" s="425"/>
      <c r="N5" s="423" t="s">
        <v>348</v>
      </c>
      <c r="O5" s="505"/>
      <c r="P5" s="505"/>
      <c r="Q5" s="424"/>
      <c r="R5" s="424" t="s">
        <v>349</v>
      </c>
      <c r="S5" s="425"/>
      <c r="T5" s="425"/>
      <c r="U5" s="423"/>
    </row>
    <row r="6" spans="1:21" s="77" customFormat="1" ht="30.75" customHeight="1">
      <c r="A6" s="428"/>
      <c r="B6" s="7" t="s">
        <v>67</v>
      </c>
      <c r="C6" s="7" t="s">
        <v>68</v>
      </c>
      <c r="D6" s="7" t="s">
        <v>69</v>
      </c>
      <c r="E6" s="9" t="s">
        <v>142</v>
      </c>
      <c r="F6" s="7" t="s">
        <v>67</v>
      </c>
      <c r="G6" s="7" t="s">
        <v>68</v>
      </c>
      <c r="H6" s="7" t="s">
        <v>69</v>
      </c>
      <c r="I6" s="9" t="s">
        <v>142</v>
      </c>
      <c r="J6" s="9" t="s">
        <v>67</v>
      </c>
      <c r="K6" s="9" t="s">
        <v>68</v>
      </c>
      <c r="L6" s="9" t="s">
        <v>69</v>
      </c>
      <c r="M6" s="9" t="s">
        <v>142</v>
      </c>
      <c r="N6" s="9" t="s">
        <v>67</v>
      </c>
      <c r="O6" s="9" t="s">
        <v>68</v>
      </c>
      <c r="P6" s="9" t="s">
        <v>69</v>
      </c>
      <c r="Q6" s="9" t="s">
        <v>142</v>
      </c>
      <c r="R6" s="6" t="s">
        <v>67</v>
      </c>
      <c r="S6" s="9" t="s">
        <v>68</v>
      </c>
      <c r="T6" s="9" t="s">
        <v>69</v>
      </c>
      <c r="U6" s="10" t="s">
        <v>142</v>
      </c>
    </row>
    <row r="7" spans="1:31" s="5" customFormat="1" ht="27" customHeight="1">
      <c r="A7" s="228" t="s">
        <v>276</v>
      </c>
      <c r="B7" s="79">
        <v>4</v>
      </c>
      <c r="C7" s="79">
        <v>111</v>
      </c>
      <c r="D7" s="79">
        <v>107</v>
      </c>
      <c r="E7" s="79">
        <v>74</v>
      </c>
      <c r="F7" s="79">
        <v>1</v>
      </c>
      <c r="G7" s="79">
        <v>15</v>
      </c>
      <c r="H7" s="79">
        <v>20</v>
      </c>
      <c r="I7" s="79">
        <v>52</v>
      </c>
      <c r="J7" s="79">
        <v>0</v>
      </c>
      <c r="K7" s="79">
        <v>0</v>
      </c>
      <c r="L7" s="79">
        <v>0</v>
      </c>
      <c r="M7" s="79">
        <v>0</v>
      </c>
      <c r="N7" s="274">
        <v>2</v>
      </c>
      <c r="O7" s="274">
        <v>79</v>
      </c>
      <c r="P7" s="274">
        <v>78</v>
      </c>
      <c r="Q7" s="274">
        <v>14</v>
      </c>
      <c r="R7" s="273">
        <v>1</v>
      </c>
      <c r="S7" s="273">
        <v>17</v>
      </c>
      <c r="T7" s="273">
        <v>9</v>
      </c>
      <c r="U7" s="273">
        <v>8</v>
      </c>
      <c r="V7" s="92"/>
      <c r="W7" s="92"/>
      <c r="X7" s="92"/>
      <c r="Y7" s="92"/>
      <c r="Z7" s="92"/>
      <c r="AA7" s="92"/>
      <c r="AB7" s="92"/>
      <c r="AC7" s="92"/>
      <c r="AD7" s="92"/>
      <c r="AE7" s="92"/>
    </row>
    <row r="8" spans="1:31" s="5" customFormat="1" ht="27" customHeight="1">
      <c r="A8" s="228" t="s">
        <v>277</v>
      </c>
      <c r="B8" s="79">
        <v>4</v>
      </c>
      <c r="C8" s="79">
        <v>132</v>
      </c>
      <c r="D8" s="79">
        <v>125</v>
      </c>
      <c r="E8" s="79">
        <v>81</v>
      </c>
      <c r="F8" s="79">
        <v>1</v>
      </c>
      <c r="G8" s="79">
        <v>12</v>
      </c>
      <c r="H8" s="79">
        <v>18</v>
      </c>
      <c r="I8" s="79">
        <v>46</v>
      </c>
      <c r="J8" s="79">
        <v>0</v>
      </c>
      <c r="K8" s="79">
        <v>0</v>
      </c>
      <c r="L8" s="79">
        <v>0</v>
      </c>
      <c r="M8" s="79">
        <v>0</v>
      </c>
      <c r="N8" s="79">
        <v>2</v>
      </c>
      <c r="O8" s="79">
        <v>94</v>
      </c>
      <c r="P8" s="79">
        <v>87</v>
      </c>
      <c r="Q8" s="79">
        <v>21</v>
      </c>
      <c r="R8" s="79">
        <v>1</v>
      </c>
      <c r="S8" s="79">
        <v>26</v>
      </c>
      <c r="T8" s="79">
        <v>20</v>
      </c>
      <c r="U8" s="79">
        <v>14</v>
      </c>
      <c r="V8" s="92"/>
      <c r="W8" s="92"/>
      <c r="X8" s="92"/>
      <c r="Y8" s="92"/>
      <c r="Z8" s="92"/>
      <c r="AA8" s="92"/>
      <c r="AB8" s="92"/>
      <c r="AC8" s="92"/>
      <c r="AD8" s="92"/>
      <c r="AE8" s="92"/>
    </row>
    <row r="9" spans="1:31" s="5" customFormat="1" ht="27" customHeight="1">
      <c r="A9" s="228" t="s">
        <v>340</v>
      </c>
      <c r="B9" s="79">
        <v>4</v>
      </c>
      <c r="C9" s="79">
        <v>127</v>
      </c>
      <c r="D9" s="79">
        <v>129</v>
      </c>
      <c r="E9" s="79">
        <v>80</v>
      </c>
      <c r="F9" s="79">
        <v>1</v>
      </c>
      <c r="G9" s="79">
        <v>10</v>
      </c>
      <c r="H9" s="79">
        <v>5</v>
      </c>
      <c r="I9" s="79">
        <v>51</v>
      </c>
      <c r="J9" s="79">
        <v>0</v>
      </c>
      <c r="K9" s="79">
        <v>0</v>
      </c>
      <c r="L9" s="79">
        <v>0</v>
      </c>
      <c r="M9" s="79">
        <v>0</v>
      </c>
      <c r="N9" s="79">
        <v>2</v>
      </c>
      <c r="O9" s="79">
        <v>92</v>
      </c>
      <c r="P9" s="79">
        <v>96</v>
      </c>
      <c r="Q9" s="79">
        <v>17</v>
      </c>
      <c r="R9" s="79">
        <v>1</v>
      </c>
      <c r="S9" s="79">
        <v>25</v>
      </c>
      <c r="T9" s="79">
        <v>28</v>
      </c>
      <c r="U9" s="79">
        <v>12</v>
      </c>
      <c r="V9" s="92"/>
      <c r="W9" s="92"/>
      <c r="X9" s="92"/>
      <c r="Y9" s="92"/>
      <c r="Z9" s="92"/>
      <c r="AA9" s="92"/>
      <c r="AB9" s="92"/>
      <c r="AC9" s="92"/>
      <c r="AD9" s="92"/>
      <c r="AE9" s="92"/>
    </row>
    <row r="10" spans="1:31" s="5" customFormat="1" ht="27" customHeight="1">
      <c r="A10" s="228" t="s">
        <v>511</v>
      </c>
      <c r="B10" s="79">
        <v>4</v>
      </c>
      <c r="C10" s="79">
        <v>127</v>
      </c>
      <c r="D10" s="79">
        <v>151</v>
      </c>
      <c r="E10" s="79">
        <v>56</v>
      </c>
      <c r="F10" s="79">
        <v>1</v>
      </c>
      <c r="G10" s="79">
        <v>10</v>
      </c>
      <c r="H10" s="79">
        <v>31</v>
      </c>
      <c r="I10" s="79">
        <v>30</v>
      </c>
      <c r="J10" s="79">
        <v>0</v>
      </c>
      <c r="K10" s="79">
        <v>0</v>
      </c>
      <c r="L10" s="79">
        <v>0</v>
      </c>
      <c r="M10" s="79">
        <v>0</v>
      </c>
      <c r="N10" s="79">
        <v>3</v>
      </c>
      <c r="O10" s="79">
        <v>177</v>
      </c>
      <c r="P10" s="79">
        <v>168</v>
      </c>
      <c r="Q10" s="79">
        <v>76</v>
      </c>
      <c r="R10" s="79">
        <v>1</v>
      </c>
      <c r="S10" s="79">
        <v>19</v>
      </c>
      <c r="T10" s="79">
        <v>21</v>
      </c>
      <c r="U10" s="79">
        <v>10</v>
      </c>
      <c r="V10" s="92"/>
      <c r="W10" s="92"/>
      <c r="X10" s="92"/>
      <c r="Y10" s="92"/>
      <c r="Z10" s="92"/>
      <c r="AA10" s="92"/>
      <c r="AB10" s="92"/>
      <c r="AC10" s="92"/>
      <c r="AD10" s="92"/>
      <c r="AE10" s="92"/>
    </row>
    <row r="11" spans="1:31" s="5" customFormat="1" ht="27" customHeight="1">
      <c r="A11" s="228" t="s">
        <v>544</v>
      </c>
      <c r="B11" s="79">
        <v>4</v>
      </c>
      <c r="C11" s="79">
        <v>126</v>
      </c>
      <c r="D11" s="79">
        <v>119</v>
      </c>
      <c r="E11" s="79">
        <v>63</v>
      </c>
      <c r="F11" s="92">
        <v>1</v>
      </c>
      <c r="G11" s="92">
        <v>17</v>
      </c>
      <c r="H11" s="92">
        <v>13</v>
      </c>
      <c r="I11" s="92">
        <v>34</v>
      </c>
      <c r="J11" s="79">
        <v>0</v>
      </c>
      <c r="K11" s="79">
        <v>0</v>
      </c>
      <c r="L11" s="79">
        <v>0</v>
      </c>
      <c r="M11" s="79">
        <v>0</v>
      </c>
      <c r="N11" s="79">
        <v>2</v>
      </c>
      <c r="O11" s="79">
        <v>88</v>
      </c>
      <c r="P11" s="79">
        <v>86</v>
      </c>
      <c r="Q11" s="79">
        <v>18</v>
      </c>
      <c r="R11" s="79">
        <v>1</v>
      </c>
      <c r="S11" s="79">
        <v>21</v>
      </c>
      <c r="T11" s="79">
        <v>20</v>
      </c>
      <c r="U11" s="79">
        <v>11</v>
      </c>
      <c r="V11" s="92"/>
      <c r="W11" s="92"/>
      <c r="X11" s="92"/>
      <c r="Y11" s="92"/>
      <c r="Z11" s="92"/>
      <c r="AA11" s="92"/>
      <c r="AB11" s="92"/>
      <c r="AC11" s="92"/>
      <c r="AD11" s="92"/>
      <c r="AE11" s="92"/>
    </row>
    <row r="12" spans="1:31" s="112" customFormat="1" ht="27" customHeight="1">
      <c r="A12" s="349" t="s">
        <v>561</v>
      </c>
      <c r="B12" s="407">
        <v>5</v>
      </c>
      <c r="C12" s="407">
        <v>231</v>
      </c>
      <c r="D12" s="407">
        <v>180</v>
      </c>
      <c r="E12" s="407">
        <v>102</v>
      </c>
      <c r="F12" s="80">
        <v>1</v>
      </c>
      <c r="G12" s="80">
        <v>53</v>
      </c>
      <c r="H12" s="80">
        <v>9</v>
      </c>
      <c r="I12" s="80">
        <v>61</v>
      </c>
      <c r="J12" s="407">
        <v>0</v>
      </c>
      <c r="K12" s="407">
        <v>0</v>
      </c>
      <c r="L12" s="407">
        <v>0</v>
      </c>
      <c r="M12" s="407">
        <v>0</v>
      </c>
      <c r="N12" s="407">
        <v>3</v>
      </c>
      <c r="O12" s="407">
        <v>158</v>
      </c>
      <c r="P12" s="407">
        <v>155</v>
      </c>
      <c r="Q12" s="407">
        <v>29</v>
      </c>
      <c r="R12" s="407">
        <v>1</v>
      </c>
      <c r="S12" s="407">
        <v>20</v>
      </c>
      <c r="T12" s="407">
        <v>16</v>
      </c>
      <c r="U12" s="407">
        <v>12</v>
      </c>
      <c r="V12" s="79"/>
      <c r="W12" s="79"/>
      <c r="X12" s="79"/>
      <c r="Y12" s="79"/>
      <c r="Z12" s="79"/>
      <c r="AA12" s="79"/>
      <c r="AB12" s="79"/>
      <c r="AC12" s="79"/>
      <c r="AD12" s="79"/>
      <c r="AE12" s="79"/>
    </row>
    <row r="13" spans="1:21" ht="13.5">
      <c r="A13" s="535" t="s">
        <v>576</v>
      </c>
      <c r="B13" s="535"/>
      <c r="C13" s="535"/>
      <c r="D13" s="535"/>
      <c r="E13" s="91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</row>
    <row r="14" spans="22:31" s="112" customFormat="1" ht="15" customHeight="1">
      <c r="V14" s="79"/>
      <c r="W14" s="79"/>
      <c r="X14" s="79"/>
      <c r="Y14" s="79"/>
      <c r="Z14" s="79"/>
      <c r="AA14" s="79"/>
      <c r="AB14" s="79"/>
      <c r="AC14" s="79"/>
      <c r="AD14" s="79"/>
      <c r="AE14" s="79"/>
    </row>
    <row r="15" spans="2:5" ht="13.5">
      <c r="B15" s="91"/>
      <c r="C15" s="91"/>
      <c r="D15" s="91"/>
      <c r="E15" s="91"/>
    </row>
    <row r="16" spans="2:5" ht="13.5">
      <c r="B16" s="91"/>
      <c r="C16" s="91"/>
      <c r="D16" s="91"/>
      <c r="E16" s="91"/>
    </row>
    <row r="17" spans="2:5" ht="13.5">
      <c r="B17" s="91"/>
      <c r="C17" s="91"/>
      <c r="D17" s="91"/>
      <c r="E17" s="91"/>
    </row>
    <row r="18" spans="2:5" ht="13.5">
      <c r="B18" s="91"/>
      <c r="C18" s="91"/>
      <c r="D18" s="91"/>
      <c r="E18" s="91"/>
    </row>
    <row r="19" spans="2:5" ht="13.5">
      <c r="B19" s="91"/>
      <c r="C19" s="91"/>
      <c r="D19" s="91"/>
      <c r="E19" s="91"/>
    </row>
    <row r="20" spans="2:5" ht="13.5">
      <c r="B20" s="91"/>
      <c r="C20" s="91"/>
      <c r="D20" s="91"/>
      <c r="E20" s="91"/>
    </row>
    <row r="21" spans="2:5" ht="13.5">
      <c r="B21" s="91"/>
      <c r="C21" s="91"/>
      <c r="D21" s="91"/>
      <c r="E21" s="91"/>
    </row>
    <row r="22" spans="2:5" ht="13.5">
      <c r="B22" s="91"/>
      <c r="C22" s="91"/>
      <c r="D22" s="91"/>
      <c r="E22" s="91"/>
    </row>
    <row r="23" spans="2:5" ht="13.5">
      <c r="B23" s="91"/>
      <c r="C23" s="91"/>
      <c r="D23" s="91"/>
      <c r="E23" s="91"/>
    </row>
    <row r="24" spans="2:5" ht="13.5">
      <c r="B24" s="91"/>
      <c r="C24" s="91"/>
      <c r="D24" s="91"/>
      <c r="E24" s="91"/>
    </row>
    <row r="25" spans="2:5" ht="13.5">
      <c r="B25" s="91"/>
      <c r="C25" s="91"/>
      <c r="D25" s="91"/>
      <c r="E25" s="91"/>
    </row>
    <row r="26" spans="2:5" ht="13.5">
      <c r="B26" s="91"/>
      <c r="C26" s="91"/>
      <c r="D26" s="91"/>
      <c r="E26" s="91"/>
    </row>
    <row r="27" spans="2:5" ht="13.5">
      <c r="B27" s="91"/>
      <c r="C27" s="91"/>
      <c r="D27" s="91"/>
      <c r="E27" s="91"/>
    </row>
    <row r="28" spans="2:5" ht="13.5">
      <c r="B28" s="91"/>
      <c r="C28" s="91"/>
      <c r="D28" s="91"/>
      <c r="E28" s="91"/>
    </row>
    <row r="29" spans="2:5" ht="13.5">
      <c r="B29" s="91"/>
      <c r="C29" s="91"/>
      <c r="D29" s="91"/>
      <c r="E29" s="91"/>
    </row>
    <row r="30" spans="2:5" ht="13.5">
      <c r="B30" s="91"/>
      <c r="C30" s="91"/>
      <c r="D30" s="91"/>
      <c r="E30" s="91"/>
    </row>
    <row r="31" spans="2:5" ht="13.5">
      <c r="B31" s="91"/>
      <c r="C31" s="91"/>
      <c r="D31" s="91"/>
      <c r="E31" s="91"/>
    </row>
    <row r="32" spans="2:5" ht="13.5">
      <c r="B32" s="91"/>
      <c r="C32" s="91"/>
      <c r="D32" s="91"/>
      <c r="E32" s="91"/>
    </row>
    <row r="33" spans="2:5" ht="13.5">
      <c r="B33" s="91"/>
      <c r="C33" s="91"/>
      <c r="D33" s="91"/>
      <c r="E33" s="91"/>
    </row>
    <row r="34" spans="2:5" ht="13.5">
      <c r="B34" s="91"/>
      <c r="C34" s="91"/>
      <c r="D34" s="91"/>
      <c r="E34" s="91"/>
    </row>
    <row r="35" spans="2:5" ht="13.5">
      <c r="B35" s="91"/>
      <c r="C35" s="91"/>
      <c r="D35" s="91"/>
      <c r="E35" s="91"/>
    </row>
    <row r="36" spans="2:5" ht="13.5">
      <c r="B36" s="91"/>
      <c r="C36" s="91"/>
      <c r="D36" s="91"/>
      <c r="E36" s="91"/>
    </row>
    <row r="37" spans="2:5" ht="13.5">
      <c r="B37" s="91"/>
      <c r="C37" s="91"/>
      <c r="D37" s="91"/>
      <c r="E37" s="91"/>
    </row>
    <row r="38" spans="2:5" ht="13.5">
      <c r="B38" s="91"/>
      <c r="C38" s="91"/>
      <c r="D38" s="91"/>
      <c r="E38" s="91"/>
    </row>
    <row r="39" spans="2:5" ht="13.5">
      <c r="B39" s="91"/>
      <c r="C39" s="91"/>
      <c r="D39" s="91"/>
      <c r="E39" s="91"/>
    </row>
  </sheetData>
  <sheetProtection/>
  <mergeCells count="8">
    <mergeCell ref="N5:Q5"/>
    <mergeCell ref="R5:U5"/>
    <mergeCell ref="A13:D13"/>
    <mergeCell ref="A2:H2"/>
    <mergeCell ref="A5:A6"/>
    <mergeCell ref="B5:E5"/>
    <mergeCell ref="F5:I5"/>
    <mergeCell ref="J5:M5"/>
  </mergeCells>
  <printOptions gridLines="1" horizontalCentered="1"/>
  <pageMargins left="0.15748031496062992" right="0.15748031496062992" top="0.8267716535433072" bottom="0.6299212598425197" header="0.5511811023622047" footer="0.5118110236220472"/>
  <pageSetup fitToHeight="1" fitToWidth="1" horizontalDpi="300" verticalDpi="300" orientation="landscape" paperSize="9" scale="78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4"/>
  <sheetViews>
    <sheetView zoomScalePageLayoutView="0" workbookViewId="0" topLeftCell="A1">
      <selection activeCell="B6" sqref="B6:C6"/>
    </sheetView>
  </sheetViews>
  <sheetFormatPr defaultColWidth="8.88671875" defaultRowHeight="13.5"/>
  <cols>
    <col min="1" max="1" width="10.77734375" style="0" customWidth="1"/>
  </cols>
  <sheetData>
    <row r="1" ht="15.75" customHeight="1"/>
    <row r="2" spans="1:13" s="14" customFormat="1" ht="27.75" customHeight="1">
      <c r="A2" s="426" t="s">
        <v>664</v>
      </c>
      <c r="B2" s="426"/>
      <c r="C2" s="426"/>
      <c r="D2" s="426"/>
      <c r="E2" s="426"/>
      <c r="F2" s="28"/>
      <c r="G2" s="28"/>
      <c r="H2" s="28"/>
      <c r="I2" s="28"/>
      <c r="J2" s="28"/>
      <c r="K2" s="28"/>
      <c r="L2" s="28"/>
      <c r="M2" s="28"/>
    </row>
    <row r="3" spans="1:13" s="14" customFormat="1" ht="17.25" customHeight="1">
      <c r="A3" s="28"/>
      <c r="B3" s="28"/>
      <c r="C3" s="163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s="18" customFormat="1" ht="22.5" customHeight="1">
      <c r="A4" s="33" t="s">
        <v>514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5" s="22" customFormat="1" ht="29.25" customHeight="1">
      <c r="A5" s="461" t="s">
        <v>515</v>
      </c>
      <c r="B5" s="477" t="s">
        <v>516</v>
      </c>
      <c r="C5" s="441"/>
      <c r="D5" s="441"/>
      <c r="E5" s="441"/>
      <c r="F5" s="441"/>
      <c r="G5" s="441"/>
      <c r="H5" s="441"/>
      <c r="I5" s="490"/>
      <c r="J5" s="431" t="s">
        <v>517</v>
      </c>
      <c r="K5" s="440"/>
      <c r="L5" s="440"/>
      <c r="M5" s="440"/>
      <c r="N5" s="440"/>
      <c r="O5" s="440"/>
    </row>
    <row r="6" spans="1:15" s="22" customFormat="1" ht="22.5" customHeight="1">
      <c r="A6" s="461"/>
      <c r="B6" s="431" t="s">
        <v>518</v>
      </c>
      <c r="C6" s="461"/>
      <c r="D6" s="433" t="s">
        <v>519</v>
      </c>
      <c r="E6" s="433"/>
      <c r="F6" s="433" t="s">
        <v>520</v>
      </c>
      <c r="G6" s="433"/>
      <c r="H6" s="433" t="s">
        <v>521</v>
      </c>
      <c r="I6" s="433"/>
      <c r="J6" s="472" t="s">
        <v>81</v>
      </c>
      <c r="K6" s="451" t="s">
        <v>350</v>
      </c>
      <c r="L6" s="470" t="s">
        <v>351</v>
      </c>
      <c r="M6" s="472" t="s">
        <v>352</v>
      </c>
      <c r="N6" s="470" t="s">
        <v>353</v>
      </c>
      <c r="O6" s="477" t="s">
        <v>83</v>
      </c>
    </row>
    <row r="7" spans="1:15" s="22" customFormat="1" ht="33.75" customHeight="1">
      <c r="A7" s="461"/>
      <c r="B7" s="35" t="s">
        <v>354</v>
      </c>
      <c r="C7" s="35" t="s">
        <v>355</v>
      </c>
      <c r="D7" s="35" t="s">
        <v>354</v>
      </c>
      <c r="E7" s="35" t="s">
        <v>355</v>
      </c>
      <c r="F7" s="35" t="s">
        <v>354</v>
      </c>
      <c r="G7" s="35" t="s">
        <v>355</v>
      </c>
      <c r="H7" s="35" t="s">
        <v>354</v>
      </c>
      <c r="I7" s="35" t="s">
        <v>355</v>
      </c>
      <c r="J7" s="471"/>
      <c r="K7" s="509"/>
      <c r="L7" s="473"/>
      <c r="M7" s="471"/>
      <c r="N7" s="473"/>
      <c r="O7" s="478"/>
    </row>
    <row r="8" spans="1:15" s="20" customFormat="1" ht="30.75" customHeight="1">
      <c r="A8" s="41" t="s">
        <v>151</v>
      </c>
      <c r="B8" s="150">
        <v>2</v>
      </c>
      <c r="C8" s="150">
        <v>3221</v>
      </c>
      <c r="D8" s="150">
        <v>1</v>
      </c>
      <c r="E8" s="150">
        <v>1052</v>
      </c>
      <c r="F8" s="150">
        <v>1</v>
      </c>
      <c r="G8" s="150">
        <v>2169</v>
      </c>
      <c r="H8" s="69">
        <v>0</v>
      </c>
      <c r="I8" s="69">
        <v>0</v>
      </c>
      <c r="J8" s="69">
        <v>3321</v>
      </c>
      <c r="K8" s="69">
        <v>2840</v>
      </c>
      <c r="L8" s="150">
        <v>278</v>
      </c>
      <c r="M8" s="48">
        <v>127</v>
      </c>
      <c r="N8" s="48">
        <v>76</v>
      </c>
      <c r="O8" s="48">
        <v>0</v>
      </c>
    </row>
    <row r="9" spans="1:15" s="20" customFormat="1" ht="30" customHeight="1">
      <c r="A9" s="41" t="s">
        <v>277</v>
      </c>
      <c r="B9" s="144">
        <v>2</v>
      </c>
      <c r="C9" s="58">
        <v>4129</v>
      </c>
      <c r="D9" s="58">
        <v>1</v>
      </c>
      <c r="E9" s="58">
        <v>1283</v>
      </c>
      <c r="F9" s="58">
        <v>1</v>
      </c>
      <c r="G9" s="58">
        <v>2846</v>
      </c>
      <c r="H9" s="58">
        <v>0</v>
      </c>
      <c r="I9" s="58">
        <v>0</v>
      </c>
      <c r="J9" s="56">
        <v>3214</v>
      </c>
      <c r="K9" s="58">
        <v>2585</v>
      </c>
      <c r="L9" s="58">
        <v>358</v>
      </c>
      <c r="M9" s="54">
        <v>183</v>
      </c>
      <c r="N9" s="54">
        <v>88</v>
      </c>
      <c r="O9" s="54">
        <v>0</v>
      </c>
    </row>
    <row r="10" spans="1:15" s="19" customFormat="1" ht="30" customHeight="1">
      <c r="A10" s="41" t="s">
        <v>340</v>
      </c>
      <c r="B10" s="58">
        <v>2</v>
      </c>
      <c r="C10" s="58">
        <v>2425</v>
      </c>
      <c r="D10" s="58">
        <v>1</v>
      </c>
      <c r="E10" s="58">
        <v>1329</v>
      </c>
      <c r="F10" s="58">
        <v>1</v>
      </c>
      <c r="G10" s="58">
        <v>1096</v>
      </c>
      <c r="H10" s="58"/>
      <c r="I10" s="58"/>
      <c r="J10" s="56">
        <v>2425</v>
      </c>
      <c r="K10" s="58">
        <v>1865</v>
      </c>
      <c r="L10" s="58">
        <v>438</v>
      </c>
      <c r="M10" s="54">
        <v>29</v>
      </c>
      <c r="N10" s="54">
        <v>73</v>
      </c>
      <c r="O10" s="54">
        <v>20</v>
      </c>
    </row>
    <row r="11" spans="1:15" s="19" customFormat="1" ht="30" customHeight="1">
      <c r="A11" s="41" t="s">
        <v>511</v>
      </c>
      <c r="B11" s="58">
        <v>2</v>
      </c>
      <c r="C11" s="58">
        <v>1478</v>
      </c>
      <c r="D11" s="58">
        <v>1</v>
      </c>
      <c r="E11" s="58">
        <v>957</v>
      </c>
      <c r="F11" s="58">
        <v>1</v>
      </c>
      <c r="G11" s="58">
        <v>521</v>
      </c>
      <c r="H11" s="58">
        <v>0</v>
      </c>
      <c r="I11" s="58">
        <v>0</v>
      </c>
      <c r="J11" s="56">
        <v>625</v>
      </c>
      <c r="K11" s="58">
        <v>538</v>
      </c>
      <c r="L11" s="58">
        <v>38</v>
      </c>
      <c r="M11" s="54">
        <v>41</v>
      </c>
      <c r="N11" s="54">
        <v>8</v>
      </c>
      <c r="O11" s="54">
        <v>0</v>
      </c>
    </row>
    <row r="12" spans="1:15" s="19" customFormat="1" ht="30" customHeight="1">
      <c r="A12" s="41" t="s">
        <v>544</v>
      </c>
      <c r="B12" s="58">
        <v>2</v>
      </c>
      <c r="C12" s="58">
        <v>2426</v>
      </c>
      <c r="D12" s="58">
        <v>1</v>
      </c>
      <c r="E12" s="58">
        <v>1507</v>
      </c>
      <c r="F12" s="58">
        <v>1</v>
      </c>
      <c r="G12" s="58">
        <v>919</v>
      </c>
      <c r="H12" s="58">
        <v>0</v>
      </c>
      <c r="I12" s="58">
        <v>0</v>
      </c>
      <c r="J12" s="56">
        <v>1557</v>
      </c>
      <c r="K12" s="58">
        <v>1173</v>
      </c>
      <c r="L12" s="58">
        <v>259</v>
      </c>
      <c r="M12" s="54">
        <v>53</v>
      </c>
      <c r="N12" s="54">
        <v>37</v>
      </c>
      <c r="O12" s="54">
        <v>35</v>
      </c>
    </row>
    <row r="13" spans="1:15" s="19" customFormat="1" ht="30" customHeight="1">
      <c r="A13" s="333" t="s">
        <v>561</v>
      </c>
      <c r="B13" s="408">
        <f>D13+F13+H13</f>
        <v>2</v>
      </c>
      <c r="C13" s="358">
        <f>E13+G13+I13</f>
        <v>2581</v>
      </c>
      <c r="D13" s="336">
        <v>1</v>
      </c>
      <c r="E13" s="336">
        <v>1332</v>
      </c>
      <c r="F13" s="336">
        <v>1</v>
      </c>
      <c r="G13" s="336">
        <v>1249</v>
      </c>
      <c r="H13" s="336">
        <v>0</v>
      </c>
      <c r="I13" s="336">
        <v>0</v>
      </c>
      <c r="J13" s="357">
        <f>SUM(K13:O13)</f>
        <v>1581</v>
      </c>
      <c r="K13" s="336">
        <v>1361</v>
      </c>
      <c r="L13" s="336">
        <v>134</v>
      </c>
      <c r="M13" s="336">
        <v>60</v>
      </c>
      <c r="N13" s="336">
        <v>4</v>
      </c>
      <c r="O13" s="336">
        <v>22</v>
      </c>
    </row>
    <row r="14" spans="1:12" s="14" customFormat="1" ht="22.5" customHeight="1">
      <c r="A14" s="535" t="s">
        <v>465</v>
      </c>
      <c r="B14" s="535"/>
      <c r="C14" s="535"/>
      <c r="D14" s="535"/>
      <c r="E14" s="28"/>
      <c r="F14" s="28"/>
      <c r="G14" s="28"/>
      <c r="H14" s="28"/>
      <c r="I14" s="28"/>
      <c r="J14" s="28"/>
      <c r="K14" s="28"/>
      <c r="L14" s="28"/>
    </row>
  </sheetData>
  <sheetProtection/>
  <mergeCells count="15">
    <mergeCell ref="A14:D14"/>
    <mergeCell ref="A2:E2"/>
    <mergeCell ref="A5:A7"/>
    <mergeCell ref="B5:I5"/>
    <mergeCell ref="J5:O5"/>
    <mergeCell ref="B6:C6"/>
    <mergeCell ref="D6:E6"/>
    <mergeCell ref="F6:G6"/>
    <mergeCell ref="H6:I6"/>
    <mergeCell ref="J6:J7"/>
    <mergeCell ref="K6:K7"/>
    <mergeCell ref="L6:L7"/>
    <mergeCell ref="M6:M7"/>
    <mergeCell ref="N6:N7"/>
    <mergeCell ref="O6:O7"/>
  </mergeCells>
  <printOptions gridLines="1"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M64"/>
  <sheetViews>
    <sheetView tabSelected="1" zoomScalePageLayoutView="0" workbookViewId="0" topLeftCell="A4">
      <pane ySplit="8" topLeftCell="A12" activePane="bottomLeft" state="frozen"/>
      <selection pane="topLeft" activeCell="A4" sqref="A4"/>
      <selection pane="bottomLeft" activeCell="A7" sqref="A7:F7"/>
    </sheetView>
  </sheetViews>
  <sheetFormatPr defaultColWidth="8.88671875" defaultRowHeight="13.5"/>
  <cols>
    <col min="1" max="1" width="8.6640625" style="14" customWidth="1"/>
    <col min="2" max="3" width="6.77734375" style="14" customWidth="1"/>
    <col min="4" max="4" width="5.77734375" style="14" customWidth="1"/>
    <col min="5" max="5" width="6.21484375" style="14" customWidth="1"/>
    <col min="6" max="6" width="5.77734375" style="14" customWidth="1"/>
    <col min="7" max="7" width="6.99609375" style="14" customWidth="1"/>
    <col min="8" max="27" width="5.77734375" style="14" customWidth="1"/>
    <col min="28" max="16384" width="8.88671875" style="14" customWidth="1"/>
  </cols>
  <sheetData>
    <row r="2" spans="1:10" s="2" customFormat="1" ht="18.75" customHeight="1">
      <c r="A2" s="76" t="s">
        <v>395</v>
      </c>
      <c r="B2" s="76"/>
      <c r="C2" s="76"/>
      <c r="D2" s="76"/>
      <c r="E2" s="76"/>
      <c r="F2" s="181" t="s">
        <v>396</v>
      </c>
      <c r="G2" s="181" t="s">
        <v>397</v>
      </c>
      <c r="J2" s="1" t="s">
        <v>0</v>
      </c>
    </row>
    <row r="3" s="2" customFormat="1" ht="12"/>
    <row r="4" s="2" customFormat="1" ht="12"/>
    <row r="5" spans="2:6" s="2" customFormat="1" ht="21" customHeight="1">
      <c r="B5" s="421" t="s">
        <v>641</v>
      </c>
      <c r="C5" s="422"/>
      <c r="D5" s="422"/>
      <c r="E5" s="422"/>
      <c r="F5" s="422"/>
    </row>
    <row r="6" spans="2:3" s="2" customFormat="1" ht="13.5" customHeight="1">
      <c r="B6" s="351"/>
      <c r="C6" s="162"/>
    </row>
    <row r="7" spans="1:6" s="2" customFormat="1" ht="18" customHeight="1">
      <c r="A7" s="426" t="s">
        <v>642</v>
      </c>
      <c r="B7" s="426"/>
      <c r="C7" s="426"/>
      <c r="D7" s="426"/>
      <c r="E7" s="426"/>
      <c r="F7" s="426"/>
    </row>
    <row r="8" s="2" customFormat="1" ht="11.25" customHeight="1"/>
    <row r="9" s="5" customFormat="1" ht="19.5" customHeight="1">
      <c r="A9" s="4" t="s">
        <v>1</v>
      </c>
    </row>
    <row r="10" spans="1:27" s="5" customFormat="1" ht="15.75" customHeight="1">
      <c r="A10" s="427" t="s">
        <v>165</v>
      </c>
      <c r="B10" s="425" t="s">
        <v>398</v>
      </c>
      <c r="C10" s="425"/>
      <c r="D10" s="425" t="s">
        <v>399</v>
      </c>
      <c r="E10" s="425" t="s">
        <v>3</v>
      </c>
      <c r="F10" s="425" t="s">
        <v>400</v>
      </c>
      <c r="G10" s="425" t="s">
        <v>4</v>
      </c>
      <c r="H10" s="425" t="s">
        <v>401</v>
      </c>
      <c r="I10" s="425"/>
      <c r="J10" s="425" t="s">
        <v>402</v>
      </c>
      <c r="K10" s="425" t="s">
        <v>5</v>
      </c>
      <c r="L10" s="423" t="s">
        <v>403</v>
      </c>
      <c r="M10" s="424"/>
      <c r="N10" s="425" t="s">
        <v>404</v>
      </c>
      <c r="O10" s="425"/>
      <c r="P10" s="425" t="s">
        <v>405</v>
      </c>
      <c r="Q10" s="425" t="s">
        <v>6</v>
      </c>
      <c r="R10" s="423" t="s">
        <v>406</v>
      </c>
      <c r="S10" s="424"/>
      <c r="T10" s="425" t="s">
        <v>407</v>
      </c>
      <c r="U10" s="425"/>
      <c r="V10" s="425" t="s">
        <v>408</v>
      </c>
      <c r="W10" s="425"/>
      <c r="X10" s="428" t="s">
        <v>409</v>
      </c>
      <c r="Y10" s="425" t="s">
        <v>410</v>
      </c>
      <c r="Z10" s="428" t="s">
        <v>411</v>
      </c>
      <c r="AA10" s="429" t="s">
        <v>412</v>
      </c>
    </row>
    <row r="11" spans="1:27" s="5" customFormat="1" ht="30" customHeight="1">
      <c r="A11" s="427"/>
      <c r="B11" s="7" t="s">
        <v>7</v>
      </c>
      <c r="C11" s="7" t="s">
        <v>8</v>
      </c>
      <c r="D11" s="7" t="s">
        <v>7</v>
      </c>
      <c r="E11" s="7" t="s">
        <v>8</v>
      </c>
      <c r="F11" s="7" t="s">
        <v>7</v>
      </c>
      <c r="G11" s="7" t="s">
        <v>8</v>
      </c>
      <c r="H11" s="7" t="s">
        <v>7</v>
      </c>
      <c r="I11" s="7" t="s">
        <v>8</v>
      </c>
      <c r="J11" s="7" t="s">
        <v>7</v>
      </c>
      <c r="K11" s="7" t="s">
        <v>8</v>
      </c>
      <c r="L11" s="7" t="s">
        <v>413</v>
      </c>
      <c r="M11" s="7" t="s">
        <v>414</v>
      </c>
      <c r="N11" s="7" t="s">
        <v>7</v>
      </c>
      <c r="O11" s="7" t="s">
        <v>8</v>
      </c>
      <c r="P11" s="7" t="s">
        <v>7</v>
      </c>
      <c r="Q11" s="7" t="s">
        <v>8</v>
      </c>
      <c r="R11" s="7" t="s">
        <v>413</v>
      </c>
      <c r="S11" s="7" t="s">
        <v>414</v>
      </c>
      <c r="T11" s="7" t="s">
        <v>7</v>
      </c>
      <c r="U11" s="7" t="s">
        <v>8</v>
      </c>
      <c r="V11" s="7" t="s">
        <v>7</v>
      </c>
      <c r="W11" s="7" t="s">
        <v>8</v>
      </c>
      <c r="X11" s="428"/>
      <c r="Y11" s="425"/>
      <c r="Z11" s="428"/>
      <c r="AA11" s="429"/>
    </row>
    <row r="12" spans="1:28" s="5" customFormat="1" ht="21" customHeight="1">
      <c r="A12" s="11" t="s">
        <v>276</v>
      </c>
      <c r="B12" s="248">
        <v>221</v>
      </c>
      <c r="C12" s="248">
        <v>2946</v>
      </c>
      <c r="D12" s="248">
        <v>2</v>
      </c>
      <c r="E12" s="248">
        <v>1686</v>
      </c>
      <c r="F12" s="248">
        <v>6</v>
      </c>
      <c r="G12" s="248">
        <v>582</v>
      </c>
      <c r="H12" s="248">
        <v>104</v>
      </c>
      <c r="I12" s="247">
        <v>334</v>
      </c>
      <c r="J12" s="246">
        <v>0</v>
      </c>
      <c r="K12" s="246">
        <v>0</v>
      </c>
      <c r="L12" s="247">
        <v>3</v>
      </c>
      <c r="M12" s="247">
        <v>289</v>
      </c>
      <c r="N12" s="248">
        <v>49</v>
      </c>
      <c r="O12" s="248">
        <v>0</v>
      </c>
      <c r="P12" s="248">
        <v>1</v>
      </c>
      <c r="Q12" s="248">
        <v>55</v>
      </c>
      <c r="R12" s="248">
        <v>56</v>
      </c>
      <c r="S12" s="247">
        <v>0</v>
      </c>
      <c r="T12" s="248">
        <v>0</v>
      </c>
      <c r="U12" s="248">
        <v>0</v>
      </c>
      <c r="V12" s="248">
        <v>0</v>
      </c>
      <c r="W12" s="248">
        <v>0</v>
      </c>
      <c r="X12" s="246">
        <v>0</v>
      </c>
      <c r="Y12" s="246">
        <v>1</v>
      </c>
      <c r="Z12" s="246">
        <v>0</v>
      </c>
      <c r="AA12" s="246">
        <v>0</v>
      </c>
      <c r="AB12" s="248"/>
    </row>
    <row r="13" spans="1:28" s="5" customFormat="1" ht="21" customHeight="1">
      <c r="A13" s="11" t="s">
        <v>277</v>
      </c>
      <c r="B13" s="249">
        <v>230</v>
      </c>
      <c r="C13" s="246">
        <v>3251</v>
      </c>
      <c r="D13" s="246">
        <v>2</v>
      </c>
      <c r="E13" s="246">
        <v>1700</v>
      </c>
      <c r="F13" s="246">
        <v>7</v>
      </c>
      <c r="G13" s="246">
        <v>719</v>
      </c>
      <c r="H13" s="246">
        <v>109</v>
      </c>
      <c r="I13" s="246">
        <v>311</v>
      </c>
      <c r="J13" s="246">
        <v>0</v>
      </c>
      <c r="K13" s="246">
        <v>0</v>
      </c>
      <c r="L13" s="246">
        <v>5</v>
      </c>
      <c r="M13" s="246">
        <v>466</v>
      </c>
      <c r="N13" s="246">
        <v>48</v>
      </c>
      <c r="O13" s="246">
        <v>0</v>
      </c>
      <c r="P13" s="246">
        <v>1</v>
      </c>
      <c r="Q13" s="246">
        <v>55</v>
      </c>
      <c r="R13" s="246">
        <v>58</v>
      </c>
      <c r="S13" s="247">
        <v>0</v>
      </c>
      <c r="T13" s="248">
        <v>0</v>
      </c>
      <c r="U13" s="248">
        <v>0</v>
      </c>
      <c r="V13" s="248">
        <v>0</v>
      </c>
      <c r="W13" s="248">
        <v>0</v>
      </c>
      <c r="X13" s="246">
        <v>0</v>
      </c>
      <c r="Y13" s="246">
        <v>1</v>
      </c>
      <c r="Z13" s="248">
        <v>0</v>
      </c>
      <c r="AA13" s="248">
        <v>0</v>
      </c>
      <c r="AB13" s="248"/>
    </row>
    <row r="14" spans="1:28" s="5" customFormat="1" ht="21" customHeight="1">
      <c r="A14" s="11" t="s">
        <v>340</v>
      </c>
      <c r="B14" s="248">
        <v>222</v>
      </c>
      <c r="C14" s="248">
        <v>3168</v>
      </c>
      <c r="D14" s="248">
        <v>2</v>
      </c>
      <c r="E14" s="248">
        <v>1685</v>
      </c>
      <c r="F14" s="248">
        <v>7</v>
      </c>
      <c r="G14" s="248">
        <v>760</v>
      </c>
      <c r="H14" s="248">
        <v>104</v>
      </c>
      <c r="I14" s="248">
        <v>268</v>
      </c>
      <c r="J14" s="246">
        <v>0</v>
      </c>
      <c r="K14" s="246">
        <v>0</v>
      </c>
      <c r="L14" s="248">
        <v>4</v>
      </c>
      <c r="M14" s="248">
        <v>400</v>
      </c>
      <c r="N14" s="248">
        <v>48</v>
      </c>
      <c r="O14" s="246">
        <v>0</v>
      </c>
      <c r="P14" s="248">
        <v>1</v>
      </c>
      <c r="Q14" s="248">
        <v>55</v>
      </c>
      <c r="R14" s="248">
        <v>56</v>
      </c>
      <c r="S14" s="247">
        <v>0</v>
      </c>
      <c r="T14" s="248">
        <v>0</v>
      </c>
      <c r="U14" s="248">
        <v>0</v>
      </c>
      <c r="V14" s="248">
        <v>0</v>
      </c>
      <c r="W14" s="248">
        <v>0</v>
      </c>
      <c r="X14" s="246">
        <v>0</v>
      </c>
      <c r="Y14" s="248">
        <v>1</v>
      </c>
      <c r="Z14" s="246">
        <v>0</v>
      </c>
      <c r="AA14" s="246">
        <v>0</v>
      </c>
      <c r="AB14" s="248"/>
    </row>
    <row r="15" spans="1:28" s="5" customFormat="1" ht="21" customHeight="1">
      <c r="A15" s="11" t="s">
        <v>511</v>
      </c>
      <c r="B15" s="248">
        <v>232</v>
      </c>
      <c r="C15" s="248">
        <v>3651</v>
      </c>
      <c r="D15" s="248">
        <v>2</v>
      </c>
      <c r="E15" s="248">
        <v>1680</v>
      </c>
      <c r="F15" s="248">
        <v>9</v>
      </c>
      <c r="G15" s="248">
        <v>1074</v>
      </c>
      <c r="H15" s="248">
        <v>103</v>
      </c>
      <c r="I15" s="248">
        <v>251</v>
      </c>
      <c r="J15" s="248">
        <v>0</v>
      </c>
      <c r="K15" s="248">
        <v>0</v>
      </c>
      <c r="L15" s="248">
        <v>6</v>
      </c>
      <c r="M15" s="248">
        <v>591</v>
      </c>
      <c r="N15" s="248">
        <v>53</v>
      </c>
      <c r="O15" s="248">
        <v>0</v>
      </c>
      <c r="P15" s="248">
        <v>1</v>
      </c>
      <c r="Q15" s="248">
        <v>55</v>
      </c>
      <c r="R15" s="248">
        <v>58</v>
      </c>
      <c r="S15" s="247">
        <v>0</v>
      </c>
      <c r="T15" s="248">
        <v>0</v>
      </c>
      <c r="U15" s="248">
        <v>0</v>
      </c>
      <c r="V15" s="248">
        <v>0</v>
      </c>
      <c r="W15" s="248">
        <v>0</v>
      </c>
      <c r="X15" s="246">
        <v>0</v>
      </c>
      <c r="Y15" s="248">
        <v>1</v>
      </c>
      <c r="Z15" s="246">
        <v>0</v>
      </c>
      <c r="AA15" s="246">
        <v>0</v>
      </c>
      <c r="AB15" s="248"/>
    </row>
    <row r="16" spans="1:28" s="288" customFormat="1" ht="21" customHeight="1">
      <c r="A16" s="284" t="s">
        <v>539</v>
      </c>
      <c r="B16" s="285">
        <v>232</v>
      </c>
      <c r="C16" s="285">
        <v>3676</v>
      </c>
      <c r="D16" s="285">
        <v>2</v>
      </c>
      <c r="E16" s="285">
        <v>1688</v>
      </c>
      <c r="F16" s="285">
        <v>9</v>
      </c>
      <c r="G16" s="285">
        <v>1049</v>
      </c>
      <c r="H16" s="285">
        <v>103</v>
      </c>
      <c r="I16" s="285">
        <v>222</v>
      </c>
      <c r="J16" s="248">
        <v>0</v>
      </c>
      <c r="K16" s="248">
        <v>0</v>
      </c>
      <c r="L16" s="285">
        <v>6</v>
      </c>
      <c r="M16" s="285">
        <v>662</v>
      </c>
      <c r="N16" s="285">
        <v>56</v>
      </c>
      <c r="O16" s="248">
        <v>0</v>
      </c>
      <c r="P16" s="285">
        <v>1</v>
      </c>
      <c r="Q16" s="285">
        <v>55</v>
      </c>
      <c r="R16" s="285">
        <v>55</v>
      </c>
      <c r="S16" s="286">
        <v>0</v>
      </c>
      <c r="T16" s="285">
        <v>0</v>
      </c>
      <c r="U16" s="285">
        <v>0</v>
      </c>
      <c r="V16" s="285">
        <v>0</v>
      </c>
      <c r="W16" s="285">
        <v>0</v>
      </c>
      <c r="X16" s="287">
        <v>0</v>
      </c>
      <c r="Y16" s="285">
        <v>1</v>
      </c>
      <c r="Z16" s="287">
        <v>0</v>
      </c>
      <c r="AA16" s="287">
        <v>0</v>
      </c>
      <c r="AB16" s="285"/>
    </row>
    <row r="17" spans="1:28" s="288" customFormat="1" ht="21" customHeight="1">
      <c r="A17" s="284" t="s">
        <v>560</v>
      </c>
      <c r="B17" s="285">
        <f>SUM(B19:B31)</f>
        <v>228</v>
      </c>
      <c r="C17" s="285">
        <f aca="true" t="shared" si="0" ref="C17:AA17">SUM(C19:C31)</f>
        <v>3813</v>
      </c>
      <c r="D17" s="285">
        <f t="shared" si="0"/>
        <v>2</v>
      </c>
      <c r="E17" s="285">
        <f t="shared" si="0"/>
        <v>1673</v>
      </c>
      <c r="F17" s="285">
        <f t="shared" si="0"/>
        <v>9</v>
      </c>
      <c r="G17" s="285">
        <f t="shared" si="0"/>
        <v>1050</v>
      </c>
      <c r="H17" s="285">
        <f t="shared" si="0"/>
        <v>98</v>
      </c>
      <c r="I17" s="285">
        <f t="shared" si="0"/>
        <v>242</v>
      </c>
      <c r="J17" s="285">
        <f t="shared" si="0"/>
        <v>0</v>
      </c>
      <c r="K17" s="285">
        <f t="shared" si="0"/>
        <v>0</v>
      </c>
      <c r="L17" s="285">
        <f t="shared" si="0"/>
        <v>6</v>
      </c>
      <c r="M17" s="248">
        <f t="shared" si="0"/>
        <v>793</v>
      </c>
      <c r="N17" s="285">
        <f t="shared" si="0"/>
        <v>54</v>
      </c>
      <c r="O17" s="285">
        <f t="shared" si="0"/>
        <v>0</v>
      </c>
      <c r="P17" s="285">
        <f t="shared" si="0"/>
        <v>1</v>
      </c>
      <c r="Q17" s="285">
        <f t="shared" si="0"/>
        <v>55</v>
      </c>
      <c r="R17" s="285">
        <f t="shared" si="0"/>
        <v>57</v>
      </c>
      <c r="S17" s="285">
        <f t="shared" si="0"/>
        <v>0</v>
      </c>
      <c r="T17" s="285">
        <f t="shared" si="0"/>
        <v>0</v>
      </c>
      <c r="U17" s="285">
        <f t="shared" si="0"/>
        <v>0</v>
      </c>
      <c r="V17" s="285">
        <f t="shared" si="0"/>
        <v>1</v>
      </c>
      <c r="W17" s="285">
        <f t="shared" si="0"/>
        <v>0</v>
      </c>
      <c r="X17" s="285">
        <f t="shared" si="0"/>
        <v>0</v>
      </c>
      <c r="Y17" s="285">
        <f t="shared" si="0"/>
        <v>1</v>
      </c>
      <c r="Z17" s="285">
        <f t="shared" si="0"/>
        <v>0</v>
      </c>
      <c r="AA17" s="285">
        <f t="shared" si="0"/>
        <v>0</v>
      </c>
      <c r="AB17" s="285"/>
    </row>
    <row r="18" spans="1:28" s="288" customFormat="1" ht="6.75" customHeight="1">
      <c r="A18" s="284"/>
      <c r="B18" s="285"/>
      <c r="C18" s="285"/>
      <c r="D18" s="285"/>
      <c r="E18" s="285"/>
      <c r="F18" s="285"/>
      <c r="G18" s="285"/>
      <c r="H18" s="285"/>
      <c r="I18" s="285"/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285"/>
      <c r="W18" s="285"/>
      <c r="X18" s="285"/>
      <c r="Y18" s="285"/>
      <c r="Z18" s="285"/>
      <c r="AA18" s="285"/>
      <c r="AB18" s="285"/>
    </row>
    <row r="19" spans="1:27" s="288" customFormat="1" ht="21" customHeight="1">
      <c r="A19" s="284" t="s">
        <v>163</v>
      </c>
      <c r="B19" s="248">
        <f>SUM(D19,F19,H19,J19,L19,N19,P19,R19,T19,V19,X19)</f>
        <v>18</v>
      </c>
      <c r="C19" s="79">
        <f>SUM(E19,G19,I19,K19,M19,O19,Q19,S19,U19,W19)</f>
        <v>0</v>
      </c>
      <c r="D19" s="79">
        <v>0</v>
      </c>
      <c r="E19" s="79">
        <v>0</v>
      </c>
      <c r="F19" s="79">
        <v>0</v>
      </c>
      <c r="G19" s="79">
        <v>0</v>
      </c>
      <c r="H19" s="79">
        <v>7</v>
      </c>
      <c r="I19" s="79">
        <v>0</v>
      </c>
      <c r="J19" s="79">
        <v>0</v>
      </c>
      <c r="K19" s="79">
        <v>0</v>
      </c>
      <c r="L19" s="79">
        <v>0</v>
      </c>
      <c r="M19" s="79">
        <v>0</v>
      </c>
      <c r="N19" s="79">
        <v>6</v>
      </c>
      <c r="O19" s="79">
        <v>0</v>
      </c>
      <c r="P19" s="79">
        <v>0</v>
      </c>
      <c r="Q19" s="79">
        <v>0</v>
      </c>
      <c r="R19" s="79">
        <v>5</v>
      </c>
      <c r="S19" s="79">
        <v>0</v>
      </c>
      <c r="T19" s="79">
        <v>0</v>
      </c>
      <c r="U19" s="79">
        <v>0</v>
      </c>
      <c r="V19" s="79">
        <v>0</v>
      </c>
      <c r="W19" s="79">
        <v>0</v>
      </c>
      <c r="X19" s="79">
        <v>0</v>
      </c>
      <c r="Y19" s="79">
        <v>0</v>
      </c>
      <c r="Z19" s="79">
        <v>0</v>
      </c>
      <c r="AA19" s="327">
        <v>0</v>
      </c>
    </row>
    <row r="20" spans="1:27" s="288" customFormat="1" ht="21" customHeight="1">
      <c r="A20" s="284" t="s">
        <v>204</v>
      </c>
      <c r="B20" s="248">
        <f aca="true" t="shared" si="1" ref="B20:B31">SUM(D20,F20,H20,J20,L20,N20,P20,R20,T20,V20,X20)</f>
        <v>19</v>
      </c>
      <c r="C20" s="79">
        <f aca="true" t="shared" si="2" ref="C20:C31">SUM(E20,G20,I20,K20,M20,O20,Q20,S20,U20,W20)</f>
        <v>105</v>
      </c>
      <c r="D20" s="79">
        <v>0</v>
      </c>
      <c r="E20" s="79">
        <v>0</v>
      </c>
      <c r="F20" s="79">
        <v>1</v>
      </c>
      <c r="G20" s="79">
        <v>76</v>
      </c>
      <c r="H20" s="79">
        <v>9</v>
      </c>
      <c r="I20" s="79">
        <v>29</v>
      </c>
      <c r="J20" s="79">
        <v>0</v>
      </c>
      <c r="K20" s="79">
        <v>0</v>
      </c>
      <c r="L20" s="79">
        <v>0</v>
      </c>
      <c r="M20" s="79">
        <v>0</v>
      </c>
      <c r="N20" s="79">
        <v>5</v>
      </c>
      <c r="O20" s="79">
        <v>0</v>
      </c>
      <c r="P20" s="79">
        <v>0</v>
      </c>
      <c r="Q20" s="79">
        <v>0</v>
      </c>
      <c r="R20" s="79">
        <v>4</v>
      </c>
      <c r="S20" s="79">
        <v>0</v>
      </c>
      <c r="T20" s="79">
        <v>0</v>
      </c>
      <c r="U20" s="79">
        <v>0</v>
      </c>
      <c r="V20" s="79">
        <v>0</v>
      </c>
      <c r="W20" s="79">
        <v>0</v>
      </c>
      <c r="X20" s="79">
        <v>0</v>
      </c>
      <c r="Y20" s="79">
        <v>0</v>
      </c>
      <c r="Z20" s="79">
        <v>0</v>
      </c>
      <c r="AA20" s="327">
        <v>0</v>
      </c>
    </row>
    <row r="21" spans="1:27" s="288" customFormat="1" ht="21" customHeight="1">
      <c r="A21" s="284" t="s">
        <v>205</v>
      </c>
      <c r="B21" s="248">
        <f t="shared" si="1"/>
        <v>16</v>
      </c>
      <c r="C21" s="79">
        <f t="shared" si="2"/>
        <v>20</v>
      </c>
      <c r="D21" s="79">
        <v>0</v>
      </c>
      <c r="E21" s="79">
        <v>0</v>
      </c>
      <c r="F21" s="79">
        <v>0</v>
      </c>
      <c r="G21" s="79">
        <v>0</v>
      </c>
      <c r="H21" s="79">
        <v>6</v>
      </c>
      <c r="I21" s="79">
        <v>20</v>
      </c>
      <c r="J21" s="79">
        <v>0</v>
      </c>
      <c r="K21" s="79">
        <v>0</v>
      </c>
      <c r="L21" s="79">
        <v>0</v>
      </c>
      <c r="M21" s="79">
        <v>0</v>
      </c>
      <c r="N21" s="79">
        <v>6</v>
      </c>
      <c r="O21" s="79">
        <v>0</v>
      </c>
      <c r="P21" s="79">
        <v>0</v>
      </c>
      <c r="Q21" s="79">
        <v>0</v>
      </c>
      <c r="R21" s="79">
        <v>4</v>
      </c>
      <c r="S21" s="79">
        <v>0</v>
      </c>
      <c r="T21" s="79">
        <v>0</v>
      </c>
      <c r="U21" s="79">
        <v>0</v>
      </c>
      <c r="V21" s="79">
        <v>0</v>
      </c>
      <c r="W21" s="79">
        <v>0</v>
      </c>
      <c r="X21" s="79">
        <v>0</v>
      </c>
      <c r="Y21" s="79">
        <v>0</v>
      </c>
      <c r="Z21" s="79">
        <v>0</v>
      </c>
      <c r="AA21" s="327">
        <v>0</v>
      </c>
    </row>
    <row r="22" spans="1:27" s="288" customFormat="1" ht="21" customHeight="1">
      <c r="A22" s="284" t="s">
        <v>206</v>
      </c>
      <c r="B22" s="248">
        <f t="shared" si="1"/>
        <v>12</v>
      </c>
      <c r="C22" s="79">
        <f t="shared" si="2"/>
        <v>0</v>
      </c>
      <c r="D22" s="79">
        <v>0</v>
      </c>
      <c r="E22" s="79">
        <v>0</v>
      </c>
      <c r="F22" s="79">
        <v>0</v>
      </c>
      <c r="G22" s="79">
        <v>0</v>
      </c>
      <c r="H22" s="79">
        <v>5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3</v>
      </c>
      <c r="O22" s="79">
        <v>0</v>
      </c>
      <c r="P22" s="79">
        <v>0</v>
      </c>
      <c r="Q22" s="79">
        <v>0</v>
      </c>
      <c r="R22" s="79">
        <v>4</v>
      </c>
      <c r="S22" s="79">
        <v>0</v>
      </c>
      <c r="T22" s="79">
        <v>0</v>
      </c>
      <c r="U22" s="79">
        <v>0</v>
      </c>
      <c r="V22" s="79">
        <v>0</v>
      </c>
      <c r="W22" s="79">
        <v>0</v>
      </c>
      <c r="X22" s="79">
        <v>0</v>
      </c>
      <c r="Y22" s="79">
        <v>0</v>
      </c>
      <c r="Z22" s="79">
        <v>0</v>
      </c>
      <c r="AA22" s="327">
        <v>0</v>
      </c>
    </row>
    <row r="23" spans="1:27" s="288" customFormat="1" ht="21" customHeight="1">
      <c r="A23" s="284" t="s">
        <v>207</v>
      </c>
      <c r="B23" s="248">
        <f t="shared" si="1"/>
        <v>11</v>
      </c>
      <c r="C23" s="79">
        <f t="shared" si="2"/>
        <v>100</v>
      </c>
      <c r="D23" s="79">
        <v>0</v>
      </c>
      <c r="E23" s="79">
        <v>0</v>
      </c>
      <c r="F23" s="79">
        <v>1</v>
      </c>
      <c r="G23" s="79">
        <v>76</v>
      </c>
      <c r="H23" s="79">
        <v>6</v>
      </c>
      <c r="I23" s="79">
        <v>24</v>
      </c>
      <c r="J23" s="79">
        <v>0</v>
      </c>
      <c r="K23" s="79">
        <v>0</v>
      </c>
      <c r="L23" s="79">
        <v>0</v>
      </c>
      <c r="M23" s="79">
        <v>0</v>
      </c>
      <c r="N23" s="79">
        <v>1</v>
      </c>
      <c r="O23" s="79">
        <v>0</v>
      </c>
      <c r="P23" s="79">
        <v>0</v>
      </c>
      <c r="Q23" s="79">
        <v>0</v>
      </c>
      <c r="R23" s="79">
        <v>2</v>
      </c>
      <c r="S23" s="79">
        <v>0</v>
      </c>
      <c r="T23" s="79">
        <v>0</v>
      </c>
      <c r="U23" s="79">
        <v>0</v>
      </c>
      <c r="V23" s="79">
        <v>1</v>
      </c>
      <c r="W23" s="79">
        <v>0</v>
      </c>
      <c r="X23" s="79">
        <v>0</v>
      </c>
      <c r="Y23" s="79">
        <v>0</v>
      </c>
      <c r="Z23" s="79">
        <v>0</v>
      </c>
      <c r="AA23" s="327">
        <v>0</v>
      </c>
    </row>
    <row r="24" spans="1:27" s="288" customFormat="1" ht="21" customHeight="1">
      <c r="A24" s="284" t="s">
        <v>208</v>
      </c>
      <c r="B24" s="248">
        <f t="shared" si="1"/>
        <v>23</v>
      </c>
      <c r="C24" s="79">
        <f t="shared" si="2"/>
        <v>242</v>
      </c>
      <c r="D24" s="79">
        <v>0</v>
      </c>
      <c r="E24" s="79">
        <v>0</v>
      </c>
      <c r="F24" s="79">
        <v>2</v>
      </c>
      <c r="G24" s="79">
        <v>213</v>
      </c>
      <c r="H24" s="79">
        <v>9</v>
      </c>
      <c r="I24" s="79">
        <v>29</v>
      </c>
      <c r="J24" s="79">
        <v>0</v>
      </c>
      <c r="K24" s="79">
        <v>0</v>
      </c>
      <c r="L24" s="79">
        <v>0</v>
      </c>
      <c r="M24" s="79">
        <v>0</v>
      </c>
      <c r="N24" s="79">
        <v>4</v>
      </c>
      <c r="O24" s="79">
        <v>0</v>
      </c>
      <c r="P24" s="79">
        <v>0</v>
      </c>
      <c r="Q24" s="79">
        <v>0</v>
      </c>
      <c r="R24" s="79">
        <v>8</v>
      </c>
      <c r="S24" s="79">
        <v>0</v>
      </c>
      <c r="T24" s="79">
        <v>0</v>
      </c>
      <c r="U24" s="79">
        <v>0</v>
      </c>
      <c r="V24" s="79">
        <v>0</v>
      </c>
      <c r="W24" s="79">
        <v>0</v>
      </c>
      <c r="X24" s="79">
        <v>0</v>
      </c>
      <c r="Y24" s="79">
        <v>1</v>
      </c>
      <c r="Z24" s="79">
        <v>0</v>
      </c>
      <c r="AA24" s="327">
        <v>0</v>
      </c>
    </row>
    <row r="25" spans="1:27" s="288" customFormat="1" ht="21" customHeight="1">
      <c r="A25" s="284" t="s">
        <v>209</v>
      </c>
      <c r="B25" s="248">
        <f t="shared" si="1"/>
        <v>16</v>
      </c>
      <c r="C25" s="79">
        <f t="shared" si="2"/>
        <v>600</v>
      </c>
      <c r="D25" s="79">
        <v>0</v>
      </c>
      <c r="E25" s="79">
        <v>0</v>
      </c>
      <c r="F25" s="79">
        <v>2</v>
      </c>
      <c r="G25" s="79">
        <v>293</v>
      </c>
      <c r="H25" s="79">
        <v>6</v>
      </c>
      <c r="I25" s="79">
        <v>0</v>
      </c>
      <c r="J25" s="79">
        <v>0</v>
      </c>
      <c r="K25" s="79">
        <v>0</v>
      </c>
      <c r="L25" s="79">
        <v>2</v>
      </c>
      <c r="M25" s="79">
        <v>307</v>
      </c>
      <c r="N25" s="79">
        <v>4</v>
      </c>
      <c r="O25" s="79">
        <v>0</v>
      </c>
      <c r="P25" s="79">
        <v>0</v>
      </c>
      <c r="Q25" s="79">
        <v>0</v>
      </c>
      <c r="R25" s="79">
        <v>2</v>
      </c>
      <c r="S25" s="79">
        <v>0</v>
      </c>
      <c r="T25" s="79">
        <v>0</v>
      </c>
      <c r="U25" s="79">
        <v>0</v>
      </c>
      <c r="V25" s="79">
        <v>0</v>
      </c>
      <c r="W25" s="79">
        <v>0</v>
      </c>
      <c r="X25" s="79">
        <v>0</v>
      </c>
      <c r="Y25" s="79">
        <v>0</v>
      </c>
      <c r="Z25" s="79">
        <v>0</v>
      </c>
      <c r="AA25" s="327">
        <v>0</v>
      </c>
    </row>
    <row r="26" spans="1:27" s="288" customFormat="1" ht="21" customHeight="1">
      <c r="A26" s="284" t="s">
        <v>210</v>
      </c>
      <c r="B26" s="248">
        <f t="shared" si="1"/>
        <v>25</v>
      </c>
      <c r="C26" s="79">
        <f t="shared" si="2"/>
        <v>970</v>
      </c>
      <c r="D26" s="79">
        <v>1</v>
      </c>
      <c r="E26" s="79">
        <v>765</v>
      </c>
      <c r="F26" s="79">
        <v>1</v>
      </c>
      <c r="G26" s="79">
        <v>145</v>
      </c>
      <c r="H26" s="79">
        <v>11</v>
      </c>
      <c r="I26" s="79">
        <v>5</v>
      </c>
      <c r="J26" s="79">
        <v>0</v>
      </c>
      <c r="K26" s="79">
        <v>0</v>
      </c>
      <c r="L26" s="79">
        <v>0</v>
      </c>
      <c r="M26" s="79">
        <v>0</v>
      </c>
      <c r="N26" s="79">
        <v>4</v>
      </c>
      <c r="O26" s="79">
        <v>0</v>
      </c>
      <c r="P26" s="79">
        <v>1</v>
      </c>
      <c r="Q26" s="79">
        <v>55</v>
      </c>
      <c r="R26" s="79">
        <v>7</v>
      </c>
      <c r="S26" s="79">
        <v>0</v>
      </c>
      <c r="T26" s="79">
        <v>0</v>
      </c>
      <c r="U26" s="79">
        <v>0</v>
      </c>
      <c r="V26" s="79">
        <v>0</v>
      </c>
      <c r="W26" s="79">
        <v>0</v>
      </c>
      <c r="X26" s="79">
        <v>0</v>
      </c>
      <c r="Y26" s="79">
        <v>0</v>
      </c>
      <c r="Z26" s="79">
        <v>0</v>
      </c>
      <c r="AA26" s="327">
        <v>0</v>
      </c>
    </row>
    <row r="27" spans="1:27" s="288" customFormat="1" ht="21" customHeight="1">
      <c r="A27" s="284" t="s">
        <v>211</v>
      </c>
      <c r="B27" s="248">
        <f t="shared" si="1"/>
        <v>16</v>
      </c>
      <c r="C27" s="79">
        <f t="shared" si="2"/>
        <v>925</v>
      </c>
      <c r="D27" s="79">
        <v>1</v>
      </c>
      <c r="E27" s="79">
        <v>908</v>
      </c>
      <c r="F27" s="79">
        <v>0</v>
      </c>
      <c r="G27" s="79">
        <v>0</v>
      </c>
      <c r="H27" s="79">
        <v>5</v>
      </c>
      <c r="I27" s="79">
        <v>17</v>
      </c>
      <c r="J27" s="79">
        <v>0</v>
      </c>
      <c r="K27" s="79">
        <v>0</v>
      </c>
      <c r="L27" s="79">
        <v>0</v>
      </c>
      <c r="M27" s="79">
        <v>0</v>
      </c>
      <c r="N27" s="79">
        <v>5</v>
      </c>
      <c r="O27" s="79">
        <v>0</v>
      </c>
      <c r="P27" s="79">
        <v>0</v>
      </c>
      <c r="Q27" s="79">
        <v>0</v>
      </c>
      <c r="R27" s="79">
        <v>5</v>
      </c>
      <c r="S27" s="79">
        <v>0</v>
      </c>
      <c r="T27" s="79">
        <v>0</v>
      </c>
      <c r="U27" s="79">
        <v>0</v>
      </c>
      <c r="V27" s="79">
        <v>0</v>
      </c>
      <c r="W27" s="79">
        <v>0</v>
      </c>
      <c r="X27" s="79">
        <v>0</v>
      </c>
      <c r="Y27" s="79">
        <v>0</v>
      </c>
      <c r="Z27" s="79">
        <v>0</v>
      </c>
      <c r="AA27" s="327">
        <v>0</v>
      </c>
    </row>
    <row r="28" spans="1:27" s="288" customFormat="1" ht="21" customHeight="1">
      <c r="A28" s="284" t="s">
        <v>212</v>
      </c>
      <c r="B28" s="248">
        <f t="shared" si="1"/>
        <v>9</v>
      </c>
      <c r="C28" s="79">
        <f t="shared" si="2"/>
        <v>107</v>
      </c>
      <c r="D28" s="79">
        <v>0</v>
      </c>
      <c r="E28" s="79">
        <v>0</v>
      </c>
      <c r="F28" s="79">
        <v>0</v>
      </c>
      <c r="G28" s="79">
        <v>0</v>
      </c>
      <c r="H28" s="79">
        <v>3</v>
      </c>
      <c r="I28" s="79">
        <v>0</v>
      </c>
      <c r="J28" s="79">
        <v>0</v>
      </c>
      <c r="K28" s="79">
        <v>0</v>
      </c>
      <c r="L28" s="79">
        <v>1</v>
      </c>
      <c r="M28" s="79">
        <v>107</v>
      </c>
      <c r="N28" s="79">
        <v>3</v>
      </c>
      <c r="O28" s="79">
        <v>0</v>
      </c>
      <c r="P28" s="79">
        <v>0</v>
      </c>
      <c r="Q28" s="79">
        <v>0</v>
      </c>
      <c r="R28" s="79">
        <v>2</v>
      </c>
      <c r="S28" s="79">
        <v>0</v>
      </c>
      <c r="T28" s="79">
        <v>0</v>
      </c>
      <c r="U28" s="79">
        <v>0</v>
      </c>
      <c r="V28" s="79">
        <v>0</v>
      </c>
      <c r="W28" s="79">
        <v>0</v>
      </c>
      <c r="X28" s="79">
        <v>0</v>
      </c>
      <c r="Y28" s="79">
        <v>0</v>
      </c>
      <c r="Z28" s="79">
        <v>0</v>
      </c>
      <c r="AA28" s="327">
        <v>0</v>
      </c>
    </row>
    <row r="29" spans="1:27" s="288" customFormat="1" ht="21" customHeight="1">
      <c r="A29" s="284" t="s">
        <v>213</v>
      </c>
      <c r="B29" s="248">
        <f t="shared" si="1"/>
        <v>23</v>
      </c>
      <c r="C29" s="79">
        <f t="shared" si="2"/>
        <v>87</v>
      </c>
      <c r="D29" s="79">
        <v>0</v>
      </c>
      <c r="E29" s="79">
        <v>0</v>
      </c>
      <c r="F29" s="79">
        <v>0</v>
      </c>
      <c r="G29" s="79">
        <v>0</v>
      </c>
      <c r="H29" s="79">
        <v>11</v>
      </c>
      <c r="I29" s="79">
        <v>87</v>
      </c>
      <c r="J29" s="79">
        <v>0</v>
      </c>
      <c r="K29" s="79">
        <v>0</v>
      </c>
      <c r="L29" s="79">
        <v>0</v>
      </c>
      <c r="M29" s="79">
        <v>0</v>
      </c>
      <c r="N29" s="79">
        <v>8</v>
      </c>
      <c r="O29" s="79">
        <v>0</v>
      </c>
      <c r="P29" s="79">
        <v>0</v>
      </c>
      <c r="Q29" s="79">
        <v>0</v>
      </c>
      <c r="R29" s="79">
        <v>4</v>
      </c>
      <c r="S29" s="79">
        <v>0</v>
      </c>
      <c r="T29" s="79">
        <v>0</v>
      </c>
      <c r="U29" s="79">
        <v>0</v>
      </c>
      <c r="V29" s="79">
        <v>0</v>
      </c>
      <c r="W29" s="79">
        <v>0</v>
      </c>
      <c r="X29" s="79">
        <v>0</v>
      </c>
      <c r="Y29" s="79">
        <v>0</v>
      </c>
      <c r="Z29" s="79">
        <v>0</v>
      </c>
      <c r="AA29" s="327">
        <v>0</v>
      </c>
    </row>
    <row r="30" spans="1:27" s="288" customFormat="1" ht="21" customHeight="1">
      <c r="A30" s="284" t="s">
        <v>214</v>
      </c>
      <c r="B30" s="248">
        <f t="shared" si="1"/>
        <v>16</v>
      </c>
      <c r="C30" s="79">
        <f t="shared" si="2"/>
        <v>285</v>
      </c>
      <c r="D30" s="79">
        <v>0</v>
      </c>
      <c r="E30" s="79">
        <v>0</v>
      </c>
      <c r="F30" s="79">
        <v>1</v>
      </c>
      <c r="G30" s="79">
        <v>204</v>
      </c>
      <c r="H30" s="79">
        <v>7</v>
      </c>
      <c r="I30" s="79">
        <v>0</v>
      </c>
      <c r="J30" s="79">
        <v>0</v>
      </c>
      <c r="K30" s="79">
        <v>0</v>
      </c>
      <c r="L30" s="79">
        <v>1</v>
      </c>
      <c r="M30" s="79">
        <v>81</v>
      </c>
      <c r="N30" s="79">
        <v>2</v>
      </c>
      <c r="O30" s="79">
        <v>0</v>
      </c>
      <c r="P30" s="79">
        <v>0</v>
      </c>
      <c r="Q30" s="79">
        <v>0</v>
      </c>
      <c r="R30" s="79">
        <v>5</v>
      </c>
      <c r="S30" s="79">
        <v>0</v>
      </c>
      <c r="T30" s="79">
        <v>0</v>
      </c>
      <c r="U30" s="79">
        <v>0</v>
      </c>
      <c r="V30" s="79">
        <v>0</v>
      </c>
      <c r="W30" s="79">
        <v>0</v>
      </c>
      <c r="X30" s="79">
        <v>0</v>
      </c>
      <c r="Y30" s="79">
        <v>0</v>
      </c>
      <c r="Z30" s="79">
        <v>0</v>
      </c>
      <c r="AA30" s="327">
        <v>0</v>
      </c>
    </row>
    <row r="31" spans="1:27" s="288" customFormat="1" ht="21" customHeight="1">
      <c r="A31" s="290" t="s">
        <v>215</v>
      </c>
      <c r="B31" s="334">
        <f t="shared" si="1"/>
        <v>24</v>
      </c>
      <c r="C31" s="80">
        <f t="shared" si="2"/>
        <v>372</v>
      </c>
      <c r="D31" s="109">
        <v>0</v>
      </c>
      <c r="E31" s="109">
        <v>0</v>
      </c>
      <c r="F31" s="109">
        <v>1</v>
      </c>
      <c r="G31" s="109">
        <v>43</v>
      </c>
      <c r="H31" s="109">
        <v>13</v>
      </c>
      <c r="I31" s="109">
        <v>31</v>
      </c>
      <c r="J31" s="80">
        <v>0</v>
      </c>
      <c r="K31" s="80">
        <v>0</v>
      </c>
      <c r="L31" s="109">
        <v>2</v>
      </c>
      <c r="M31" s="109">
        <v>298</v>
      </c>
      <c r="N31" s="109">
        <v>3</v>
      </c>
      <c r="O31" s="80">
        <v>0</v>
      </c>
      <c r="P31" s="80">
        <v>0</v>
      </c>
      <c r="Q31" s="80">
        <v>0</v>
      </c>
      <c r="R31" s="109">
        <v>5</v>
      </c>
      <c r="S31" s="80">
        <v>0</v>
      </c>
      <c r="T31" s="80">
        <v>0</v>
      </c>
      <c r="U31" s="80">
        <v>0</v>
      </c>
      <c r="V31" s="80">
        <v>0</v>
      </c>
      <c r="W31" s="80">
        <v>0</v>
      </c>
      <c r="X31" s="80">
        <v>0</v>
      </c>
      <c r="Y31" s="80">
        <v>0</v>
      </c>
      <c r="Z31" s="80">
        <v>0</v>
      </c>
      <c r="AA31" s="328">
        <v>0</v>
      </c>
    </row>
    <row r="32" s="2" customFormat="1" ht="12.75" customHeight="1">
      <c r="A32" s="1" t="s">
        <v>167</v>
      </c>
    </row>
    <row r="33" spans="1:22" s="2" customFormat="1" ht="15" customHeight="1">
      <c r="A33" s="1" t="s">
        <v>415</v>
      </c>
      <c r="H33" s="1" t="s">
        <v>0</v>
      </c>
      <c r="V33" s="1" t="s">
        <v>0</v>
      </c>
    </row>
    <row r="34" spans="1:20" s="2" customFormat="1" ht="14.25" customHeight="1">
      <c r="A34" s="1" t="s">
        <v>416</v>
      </c>
      <c r="J34" s="1"/>
      <c r="T34" s="1"/>
    </row>
    <row r="35" spans="1:22" s="2" customFormat="1" ht="14.25" customHeight="1">
      <c r="A35" s="1" t="s">
        <v>417</v>
      </c>
      <c r="J35" s="1"/>
      <c r="V35" s="1"/>
    </row>
    <row r="36" spans="1:22" s="2" customFormat="1" ht="12">
      <c r="A36" s="430" t="s">
        <v>418</v>
      </c>
      <c r="B36" s="430"/>
      <c r="C36" s="430"/>
      <c r="D36" s="430"/>
      <c r="E36" s="430"/>
      <c r="J36" s="1"/>
      <c r="V36" s="1"/>
    </row>
    <row r="37" spans="1:22" s="2" customFormat="1" ht="18.75" customHeight="1">
      <c r="A37" s="1"/>
      <c r="J37" s="1"/>
      <c r="V37" s="1"/>
    </row>
    <row r="38" spans="1:22" s="2" customFormat="1" ht="18.75" customHeight="1">
      <c r="A38" s="1"/>
      <c r="J38" s="1"/>
      <c r="V38" s="1"/>
    </row>
    <row r="39" ht="18.75" customHeight="1"/>
    <row r="60" spans="28:39" ht="13.5"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</row>
    <row r="61" spans="28:39" ht="13.5"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</row>
    <row r="62" spans="28:39" ht="13.5"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</row>
    <row r="63" spans="28:39" ht="13.5"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</row>
    <row r="64" spans="28:39" ht="13.5"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</row>
  </sheetData>
  <sheetProtection/>
  <mergeCells count="19">
    <mergeCell ref="V10:W10"/>
    <mergeCell ref="X10:X11"/>
    <mergeCell ref="Y10:Y11"/>
    <mergeCell ref="Z10:Z11"/>
    <mergeCell ref="AA10:AA11"/>
    <mergeCell ref="A36:E36"/>
    <mergeCell ref="J10:K10"/>
    <mergeCell ref="L10:M10"/>
    <mergeCell ref="N10:O10"/>
    <mergeCell ref="P10:Q10"/>
    <mergeCell ref="B5:F5"/>
    <mergeCell ref="R10:S10"/>
    <mergeCell ref="T10:U10"/>
    <mergeCell ref="A7:F7"/>
    <mergeCell ref="A10:A11"/>
    <mergeCell ref="B10:C10"/>
    <mergeCell ref="D10:E10"/>
    <mergeCell ref="F10:G10"/>
    <mergeCell ref="H10:I10"/>
  </mergeCells>
  <printOptions/>
  <pageMargins left="0.17" right="0.17" top="1" bottom="0.74" header="0.5" footer="0.5"/>
  <pageSetup horizontalDpi="300" verticalDpi="300" orientation="landscape" paperSize="9" scale="78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"/>
  <sheetViews>
    <sheetView zoomScaleSheetLayoutView="100" zoomScalePageLayoutView="0" workbookViewId="0" topLeftCell="A1">
      <selection activeCell="E7" sqref="E7"/>
    </sheetView>
  </sheetViews>
  <sheetFormatPr defaultColWidth="8.88671875" defaultRowHeight="13.5"/>
  <cols>
    <col min="1" max="1" width="10.10546875" style="14" customWidth="1"/>
    <col min="2" max="3" width="9.4453125" style="14" customWidth="1"/>
    <col min="4" max="4" width="8.6640625" style="14" customWidth="1"/>
    <col min="5" max="5" width="7.99609375" style="14" customWidth="1"/>
    <col min="6" max="6" width="8.88671875" style="14" customWidth="1"/>
    <col min="7" max="7" width="7.99609375" style="14" customWidth="1"/>
    <col min="8" max="8" width="8.99609375" style="14" customWidth="1"/>
    <col min="9" max="9" width="9.99609375" style="14" customWidth="1"/>
    <col min="10" max="10" width="7.5546875" style="14" customWidth="1"/>
    <col min="11" max="11" width="10.21484375" style="14" customWidth="1"/>
    <col min="12" max="12" width="8.4453125" style="14" customWidth="1"/>
    <col min="13" max="15" width="7.5546875" style="14" customWidth="1"/>
    <col min="16" max="16384" width="8.88671875" style="14" customWidth="1"/>
  </cols>
  <sheetData>
    <row r="2" spans="1:13" ht="24.75" customHeight="1">
      <c r="A2" s="426" t="s">
        <v>665</v>
      </c>
      <c r="B2" s="426"/>
      <c r="C2" s="426"/>
      <c r="D2" s="426"/>
      <c r="E2" s="426"/>
      <c r="F2" s="426"/>
      <c r="G2" s="426"/>
      <c r="H2" s="28"/>
      <c r="I2" s="28"/>
      <c r="J2" s="28"/>
      <c r="K2" s="28"/>
      <c r="L2" s="28"/>
      <c r="M2" s="28"/>
    </row>
    <row r="3" spans="1:13" ht="15.7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s="18" customFormat="1" ht="18" customHeight="1">
      <c r="A4" s="17" t="s">
        <v>9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8" s="20" customFormat="1" ht="23.25" customHeight="1">
      <c r="A5" s="432" t="s">
        <v>165</v>
      </c>
      <c r="B5" s="433" t="s">
        <v>356</v>
      </c>
      <c r="C5" s="433" t="s">
        <v>357</v>
      </c>
      <c r="D5" s="433" t="s">
        <v>358</v>
      </c>
      <c r="E5" s="431" t="s">
        <v>129</v>
      </c>
      <c r="F5" s="440"/>
      <c r="G5" s="440"/>
      <c r="H5" s="440"/>
      <c r="I5" s="461"/>
      <c r="J5" s="463" t="s">
        <v>128</v>
      </c>
      <c r="K5" s="464"/>
      <c r="L5" s="464"/>
      <c r="M5" s="464"/>
      <c r="N5" s="464"/>
      <c r="O5" s="464"/>
      <c r="R5" s="34"/>
    </row>
    <row r="6" spans="1:18" s="20" customFormat="1" ht="37.5" customHeight="1">
      <c r="A6" s="432"/>
      <c r="B6" s="433"/>
      <c r="C6" s="433"/>
      <c r="D6" s="433"/>
      <c r="E6" s="35" t="s">
        <v>149</v>
      </c>
      <c r="F6" s="35" t="s">
        <v>147</v>
      </c>
      <c r="G6" s="35" t="s">
        <v>90</v>
      </c>
      <c r="H6" s="35" t="s">
        <v>102</v>
      </c>
      <c r="I6" s="40" t="s">
        <v>148</v>
      </c>
      <c r="J6" s="95" t="s">
        <v>126</v>
      </c>
      <c r="K6" s="96" t="s">
        <v>130</v>
      </c>
      <c r="L6" s="96" t="s">
        <v>131</v>
      </c>
      <c r="M6" s="96" t="s">
        <v>132</v>
      </c>
      <c r="N6" s="35" t="s">
        <v>127</v>
      </c>
      <c r="O6" s="36" t="s">
        <v>83</v>
      </c>
      <c r="P6" s="19"/>
      <c r="Q6" s="19"/>
      <c r="R6" s="19"/>
    </row>
    <row r="7" spans="1:65" s="20" customFormat="1" ht="27" customHeight="1">
      <c r="A7" s="41" t="s">
        <v>276</v>
      </c>
      <c r="B7" s="48">
        <v>7</v>
      </c>
      <c r="C7" s="48">
        <v>4</v>
      </c>
      <c r="D7" s="48">
        <v>3</v>
      </c>
      <c r="E7" s="272">
        <v>0</v>
      </c>
      <c r="F7" s="48">
        <v>0</v>
      </c>
      <c r="G7" s="48">
        <v>2</v>
      </c>
      <c r="H7" s="48">
        <v>5</v>
      </c>
      <c r="I7" s="48">
        <v>0</v>
      </c>
      <c r="J7" s="69">
        <v>4</v>
      </c>
      <c r="K7" s="69">
        <v>0</v>
      </c>
      <c r="L7" s="69">
        <v>0</v>
      </c>
      <c r="M7" s="69">
        <v>0</v>
      </c>
      <c r="N7" s="69">
        <v>0</v>
      </c>
      <c r="O7" s="69">
        <v>0</v>
      </c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</row>
    <row r="8" spans="1:65" s="20" customFormat="1" ht="27" customHeight="1">
      <c r="A8" s="41" t="s">
        <v>277</v>
      </c>
      <c r="B8" s="48">
        <f>SUM(C8:D8)</f>
        <v>4</v>
      </c>
      <c r="C8" s="48">
        <v>2</v>
      </c>
      <c r="D8" s="48">
        <v>2</v>
      </c>
      <c r="E8" s="48">
        <v>0</v>
      </c>
      <c r="F8" s="48">
        <v>0</v>
      </c>
      <c r="G8" s="48">
        <v>2</v>
      </c>
      <c r="H8" s="48">
        <v>2</v>
      </c>
      <c r="I8" s="48">
        <v>0</v>
      </c>
      <c r="J8" s="48">
        <v>1</v>
      </c>
      <c r="K8" s="48">
        <v>0</v>
      </c>
      <c r="L8" s="48">
        <v>1</v>
      </c>
      <c r="M8" s="69">
        <v>0</v>
      </c>
      <c r="N8" s="69">
        <v>0</v>
      </c>
      <c r="O8" s="69">
        <v>0</v>
      </c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</row>
    <row r="9" spans="1:65" s="20" customFormat="1" ht="27" customHeight="1">
      <c r="A9" s="41" t="s">
        <v>340</v>
      </c>
      <c r="B9" s="48">
        <v>2</v>
      </c>
      <c r="C9" s="48">
        <v>1</v>
      </c>
      <c r="D9" s="48">
        <v>1</v>
      </c>
      <c r="E9" s="48">
        <v>0</v>
      </c>
      <c r="F9" s="48">
        <v>0</v>
      </c>
      <c r="G9" s="48">
        <v>0</v>
      </c>
      <c r="H9" s="48">
        <v>2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</row>
    <row r="10" spans="1:65" s="20" customFormat="1" ht="27" customHeight="1">
      <c r="A10" s="41" t="s">
        <v>511</v>
      </c>
      <c r="B10" s="48">
        <v>0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</row>
    <row r="11" spans="1:65" s="20" customFormat="1" ht="27" customHeight="1">
      <c r="A11" s="41" t="s">
        <v>544</v>
      </c>
      <c r="B11" s="48">
        <v>0</v>
      </c>
      <c r="C11" s="48">
        <v>0</v>
      </c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</row>
    <row r="12" spans="1:65" s="20" customFormat="1" ht="27" customHeight="1">
      <c r="A12" s="333" t="s">
        <v>561</v>
      </c>
      <c r="B12" s="356">
        <v>0</v>
      </c>
      <c r="C12" s="356">
        <v>0</v>
      </c>
      <c r="D12" s="356">
        <v>0</v>
      </c>
      <c r="E12" s="356">
        <v>0</v>
      </c>
      <c r="F12" s="356">
        <v>0</v>
      </c>
      <c r="G12" s="356">
        <v>0</v>
      </c>
      <c r="H12" s="356">
        <v>0</v>
      </c>
      <c r="I12" s="356">
        <v>0</v>
      </c>
      <c r="J12" s="356">
        <v>0</v>
      </c>
      <c r="K12" s="356">
        <v>0</v>
      </c>
      <c r="L12" s="356">
        <v>0</v>
      </c>
      <c r="M12" s="356">
        <v>0</v>
      </c>
      <c r="N12" s="356">
        <v>0</v>
      </c>
      <c r="O12" s="356">
        <v>0</v>
      </c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</row>
    <row r="13" spans="1:4" s="15" customFormat="1" ht="18.75" customHeight="1">
      <c r="A13" s="535" t="s">
        <v>570</v>
      </c>
      <c r="B13" s="535"/>
      <c r="C13" s="535"/>
      <c r="D13" s="535"/>
    </row>
    <row r="14" s="15" customFormat="1" ht="13.5"/>
    <row r="15" s="15" customFormat="1" ht="13.5"/>
    <row r="16" s="15" customFormat="1" ht="13.5"/>
    <row r="17" s="15" customFormat="1" ht="13.5"/>
  </sheetData>
  <sheetProtection/>
  <mergeCells count="8">
    <mergeCell ref="A13:D13"/>
    <mergeCell ref="J5:O5"/>
    <mergeCell ref="A2:G2"/>
    <mergeCell ref="A5:A6"/>
    <mergeCell ref="B5:B6"/>
    <mergeCell ref="C5:C6"/>
    <mergeCell ref="D5:D6"/>
    <mergeCell ref="E5:I5"/>
  </mergeCells>
  <printOptions gridLines="1" horizontalCentered="1"/>
  <pageMargins left="0.4330708661417323" right="0.5511811023622047" top="0.6692913385826772" bottom="0.5511811023622047" header="0.35433070866141736" footer="0.2755905511811024"/>
  <pageSetup fitToHeight="1" fitToWidth="1" horizontalDpi="300" verticalDpi="300" orientation="landscape" paperSize="9" scale="91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3"/>
  <sheetViews>
    <sheetView zoomScalePageLayoutView="0" workbookViewId="0" topLeftCell="A1">
      <selection activeCell="A2" sqref="A2:F2"/>
    </sheetView>
  </sheetViews>
  <sheetFormatPr defaultColWidth="8.88671875" defaultRowHeight="13.5"/>
  <cols>
    <col min="1" max="1" width="10.21484375" style="0" customWidth="1"/>
  </cols>
  <sheetData>
    <row r="1" ht="17.25" customHeight="1"/>
    <row r="2" spans="1:21" s="14" customFormat="1" ht="24.75" customHeight="1">
      <c r="A2" s="426" t="s">
        <v>666</v>
      </c>
      <c r="B2" s="426"/>
      <c r="C2" s="426"/>
      <c r="D2" s="426"/>
      <c r="E2" s="426"/>
      <c r="F2" s="426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21" s="14" customFormat="1" ht="16.5" customHeight="1">
      <c r="A3" s="55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s="20" customFormat="1" ht="16.5" customHeight="1">
      <c r="A4" s="33" t="s">
        <v>55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3" t="s">
        <v>0</v>
      </c>
      <c r="Q4" s="34"/>
      <c r="R4" s="34"/>
      <c r="S4" s="34"/>
      <c r="T4" s="34"/>
      <c r="U4" s="34"/>
    </row>
    <row r="5" spans="1:21" s="20" customFormat="1" ht="28.5" customHeight="1">
      <c r="A5" s="461" t="s">
        <v>515</v>
      </c>
      <c r="B5" s="433" t="s">
        <v>522</v>
      </c>
      <c r="C5" s="433"/>
      <c r="D5" s="433"/>
      <c r="E5" s="433"/>
      <c r="F5" s="433" t="s">
        <v>523</v>
      </c>
      <c r="G5" s="433"/>
      <c r="H5" s="433"/>
      <c r="I5" s="433"/>
      <c r="J5" s="433" t="s">
        <v>524</v>
      </c>
      <c r="K5" s="433"/>
      <c r="L5" s="433"/>
      <c r="M5" s="433"/>
      <c r="N5" s="433" t="s">
        <v>525</v>
      </c>
      <c r="O5" s="433"/>
      <c r="P5" s="433"/>
      <c r="Q5" s="433"/>
      <c r="R5" s="433" t="s">
        <v>526</v>
      </c>
      <c r="S5" s="433"/>
      <c r="T5" s="433"/>
      <c r="U5" s="431"/>
    </row>
    <row r="6" spans="1:21" s="20" customFormat="1" ht="28.5" customHeight="1">
      <c r="A6" s="461"/>
      <c r="B6" s="9" t="s">
        <v>67</v>
      </c>
      <c r="C6" s="9" t="s">
        <v>68</v>
      </c>
      <c r="D6" s="9" t="s">
        <v>69</v>
      </c>
      <c r="E6" s="9" t="s">
        <v>527</v>
      </c>
      <c r="F6" s="9" t="s">
        <v>67</v>
      </c>
      <c r="G6" s="9" t="s">
        <v>68</v>
      </c>
      <c r="H6" s="9" t="s">
        <v>69</v>
      </c>
      <c r="I6" s="9" t="s">
        <v>527</v>
      </c>
      <c r="J6" s="9" t="s">
        <v>67</v>
      </c>
      <c r="K6" s="9" t="s">
        <v>68</v>
      </c>
      <c r="L6" s="9" t="s">
        <v>69</v>
      </c>
      <c r="M6" s="9" t="s">
        <v>527</v>
      </c>
      <c r="N6" s="9" t="s">
        <v>67</v>
      </c>
      <c r="O6" s="9" t="s">
        <v>68</v>
      </c>
      <c r="P6" s="9" t="s">
        <v>69</v>
      </c>
      <c r="Q6" s="9" t="s">
        <v>527</v>
      </c>
      <c r="R6" s="9" t="s">
        <v>67</v>
      </c>
      <c r="S6" s="9" t="s">
        <v>68</v>
      </c>
      <c r="T6" s="9" t="s">
        <v>69</v>
      </c>
      <c r="U6" s="10" t="s">
        <v>527</v>
      </c>
    </row>
    <row r="7" spans="1:21" s="20" customFormat="1" ht="27" customHeight="1">
      <c r="A7" s="164" t="s">
        <v>528</v>
      </c>
      <c r="B7" s="260">
        <v>5</v>
      </c>
      <c r="C7" s="260">
        <v>94</v>
      </c>
      <c r="D7" s="260">
        <v>89</v>
      </c>
      <c r="E7" s="260">
        <v>298</v>
      </c>
      <c r="F7" s="260">
        <v>5</v>
      </c>
      <c r="G7" s="260">
        <v>94</v>
      </c>
      <c r="H7" s="260">
        <v>89</v>
      </c>
      <c r="I7" s="260">
        <v>298</v>
      </c>
      <c r="J7" s="260">
        <v>0</v>
      </c>
      <c r="K7" s="260">
        <v>0</v>
      </c>
      <c r="L7" s="260">
        <v>0</v>
      </c>
      <c r="M7" s="260">
        <v>0</v>
      </c>
      <c r="N7" s="260">
        <v>0</v>
      </c>
      <c r="O7" s="260">
        <v>0</v>
      </c>
      <c r="P7" s="260">
        <v>0</v>
      </c>
      <c r="Q7" s="260">
        <v>0</v>
      </c>
      <c r="R7" s="260">
        <v>0</v>
      </c>
      <c r="S7" s="260">
        <v>0</v>
      </c>
      <c r="T7" s="260">
        <v>0</v>
      </c>
      <c r="U7" s="260">
        <v>0</v>
      </c>
    </row>
    <row r="8" spans="1:21" s="20" customFormat="1" ht="27" customHeight="1">
      <c r="A8" s="164" t="s">
        <v>529</v>
      </c>
      <c r="B8" s="260">
        <v>5</v>
      </c>
      <c r="C8" s="260">
        <v>63</v>
      </c>
      <c r="D8" s="260">
        <v>79</v>
      </c>
      <c r="E8" s="260">
        <v>282</v>
      </c>
      <c r="F8" s="260">
        <v>5</v>
      </c>
      <c r="G8" s="260">
        <v>63</v>
      </c>
      <c r="H8" s="260">
        <v>79</v>
      </c>
      <c r="I8" s="260">
        <v>282</v>
      </c>
      <c r="J8" s="260">
        <v>0</v>
      </c>
      <c r="K8" s="260">
        <v>0</v>
      </c>
      <c r="L8" s="260">
        <v>0</v>
      </c>
      <c r="M8" s="260">
        <v>0</v>
      </c>
      <c r="N8" s="260">
        <v>0</v>
      </c>
      <c r="O8" s="260">
        <v>0</v>
      </c>
      <c r="P8" s="260">
        <v>0</v>
      </c>
      <c r="Q8" s="260">
        <v>0</v>
      </c>
      <c r="R8" s="260">
        <v>0</v>
      </c>
      <c r="S8" s="260">
        <v>0</v>
      </c>
      <c r="T8" s="260">
        <v>0</v>
      </c>
      <c r="U8" s="260">
        <v>0</v>
      </c>
    </row>
    <row r="9" spans="1:21" s="19" customFormat="1" ht="27" customHeight="1">
      <c r="A9" s="164" t="s">
        <v>530</v>
      </c>
      <c r="B9" s="260">
        <v>5</v>
      </c>
      <c r="C9" s="260">
        <v>49</v>
      </c>
      <c r="D9" s="260">
        <v>48</v>
      </c>
      <c r="E9" s="260">
        <v>283</v>
      </c>
      <c r="F9" s="260">
        <v>5</v>
      </c>
      <c r="G9" s="260">
        <v>49</v>
      </c>
      <c r="H9" s="260">
        <v>48</v>
      </c>
      <c r="I9" s="260">
        <v>283</v>
      </c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  <c r="U9" s="260"/>
    </row>
    <row r="10" spans="1:21" s="19" customFormat="1" ht="27" customHeight="1">
      <c r="A10" s="164" t="s">
        <v>511</v>
      </c>
      <c r="B10" s="260">
        <v>5</v>
      </c>
      <c r="C10" s="260">
        <v>38</v>
      </c>
      <c r="D10" s="260">
        <v>38</v>
      </c>
      <c r="E10" s="260">
        <v>283</v>
      </c>
      <c r="F10" s="260">
        <v>5</v>
      </c>
      <c r="G10" s="260">
        <v>38</v>
      </c>
      <c r="H10" s="260">
        <v>38</v>
      </c>
      <c r="I10" s="260">
        <v>283</v>
      </c>
      <c r="J10" s="260">
        <v>0</v>
      </c>
      <c r="K10" s="260">
        <v>0</v>
      </c>
      <c r="L10" s="260">
        <v>0</v>
      </c>
      <c r="M10" s="260">
        <v>0</v>
      </c>
      <c r="N10" s="260">
        <v>0</v>
      </c>
      <c r="O10" s="260">
        <v>0</v>
      </c>
      <c r="P10" s="260">
        <v>0</v>
      </c>
      <c r="Q10" s="260">
        <v>0</v>
      </c>
      <c r="R10" s="260">
        <v>0</v>
      </c>
      <c r="S10" s="260">
        <v>0</v>
      </c>
      <c r="T10" s="260">
        <v>0</v>
      </c>
      <c r="U10" s="260">
        <v>0</v>
      </c>
    </row>
    <row r="11" spans="1:21" s="283" customFormat="1" ht="27" customHeight="1">
      <c r="A11" s="281" t="s">
        <v>539</v>
      </c>
      <c r="B11" s="282">
        <v>5</v>
      </c>
      <c r="C11" s="282">
        <v>28</v>
      </c>
      <c r="D11" s="282">
        <v>37</v>
      </c>
      <c r="E11" s="282">
        <v>274</v>
      </c>
      <c r="F11" s="282">
        <v>5</v>
      </c>
      <c r="G11" s="282">
        <v>28</v>
      </c>
      <c r="H11" s="282">
        <v>37</v>
      </c>
      <c r="I11" s="282">
        <v>274</v>
      </c>
      <c r="J11" s="282"/>
      <c r="K11" s="282"/>
      <c r="L11" s="282"/>
      <c r="M11" s="282"/>
      <c r="N11" s="282"/>
      <c r="O11" s="282"/>
      <c r="P11" s="282"/>
      <c r="Q11" s="282"/>
      <c r="R11" s="282"/>
      <c r="S11" s="282"/>
      <c r="T11" s="282"/>
      <c r="U11" s="282"/>
    </row>
    <row r="12" spans="1:21" s="283" customFormat="1" ht="27" customHeight="1">
      <c r="A12" s="409" t="s">
        <v>561</v>
      </c>
      <c r="B12" s="410">
        <v>5</v>
      </c>
      <c r="C12" s="410">
        <v>16</v>
      </c>
      <c r="D12" s="410">
        <v>25</v>
      </c>
      <c r="E12" s="410">
        <v>265</v>
      </c>
      <c r="F12" s="410">
        <v>5</v>
      </c>
      <c r="G12" s="410">
        <v>16</v>
      </c>
      <c r="H12" s="410">
        <v>25</v>
      </c>
      <c r="I12" s="410">
        <v>265</v>
      </c>
      <c r="J12" s="410">
        <v>0</v>
      </c>
      <c r="K12" s="410">
        <v>0</v>
      </c>
      <c r="L12" s="410">
        <v>0</v>
      </c>
      <c r="M12" s="410">
        <v>0</v>
      </c>
      <c r="N12" s="410">
        <v>0</v>
      </c>
      <c r="O12" s="410">
        <v>0</v>
      </c>
      <c r="P12" s="410">
        <v>0</v>
      </c>
      <c r="Q12" s="410">
        <v>0</v>
      </c>
      <c r="R12" s="410">
        <v>0</v>
      </c>
      <c r="S12" s="410">
        <v>0</v>
      </c>
      <c r="T12" s="410">
        <v>0</v>
      </c>
      <c r="U12" s="410">
        <v>0</v>
      </c>
    </row>
    <row r="13" spans="1:21" s="20" customFormat="1" ht="19.5" customHeight="1">
      <c r="A13" s="33" t="s">
        <v>531</v>
      </c>
      <c r="B13" s="34"/>
      <c r="C13" s="34"/>
      <c r="D13" s="34"/>
      <c r="E13" s="34"/>
      <c r="F13" s="34"/>
      <c r="G13" s="34"/>
      <c r="H13" s="34"/>
      <c r="I13" s="33" t="s">
        <v>0</v>
      </c>
      <c r="J13" s="34"/>
      <c r="K13" s="34"/>
      <c r="L13" s="34"/>
      <c r="M13" s="33" t="s">
        <v>0</v>
      </c>
      <c r="N13" s="34"/>
      <c r="O13" s="34"/>
      <c r="P13" s="34"/>
      <c r="Q13" s="33" t="s">
        <v>0</v>
      </c>
      <c r="R13" s="34"/>
      <c r="S13" s="34"/>
      <c r="T13" s="34"/>
      <c r="U13" s="33" t="s">
        <v>0</v>
      </c>
    </row>
  </sheetData>
  <sheetProtection/>
  <mergeCells count="7">
    <mergeCell ref="R5:U5"/>
    <mergeCell ref="A2:F2"/>
    <mergeCell ref="A5:A6"/>
    <mergeCell ref="B5:E5"/>
    <mergeCell ref="F5:I5"/>
    <mergeCell ref="J5:M5"/>
    <mergeCell ref="N5:Q5"/>
  </mergeCells>
  <printOptions gridLines="1"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27"/>
  <sheetViews>
    <sheetView zoomScalePageLayoutView="0" workbookViewId="0" topLeftCell="A1">
      <selection activeCell="A2" sqref="A2:H2"/>
    </sheetView>
  </sheetViews>
  <sheetFormatPr defaultColWidth="8.88671875" defaultRowHeight="13.5"/>
  <cols>
    <col min="1" max="4" width="10.10546875" style="14" customWidth="1"/>
    <col min="5" max="8" width="8.77734375" style="14" customWidth="1"/>
    <col min="9" max="9" width="7.77734375" style="14" customWidth="1"/>
    <col min="10" max="11" width="8.77734375" style="14" customWidth="1"/>
    <col min="12" max="12" width="7.88671875" style="14" customWidth="1"/>
    <col min="13" max="22" width="8.77734375" style="14" customWidth="1"/>
    <col min="23" max="25" width="8.4453125" style="14" customWidth="1"/>
    <col min="26" max="16384" width="8.88671875" style="14" customWidth="1"/>
  </cols>
  <sheetData>
    <row r="2" spans="1:8" ht="18.75">
      <c r="A2" s="426" t="s">
        <v>510</v>
      </c>
      <c r="B2" s="426"/>
      <c r="C2" s="426"/>
      <c r="D2" s="426"/>
      <c r="E2" s="426"/>
      <c r="F2" s="426"/>
      <c r="G2" s="426"/>
      <c r="H2" s="426"/>
    </row>
    <row r="3" ht="14.25" customHeight="1"/>
    <row r="4" ht="18" customHeight="1">
      <c r="A4" s="3" t="s">
        <v>123</v>
      </c>
    </row>
    <row r="5" spans="1:25" s="25" customFormat="1" ht="30" customHeight="1">
      <c r="A5" s="432" t="s">
        <v>165</v>
      </c>
      <c r="B5" s="536" t="s">
        <v>490</v>
      </c>
      <c r="C5" s="468"/>
      <c r="D5" s="432"/>
      <c r="E5" s="431" t="s">
        <v>491</v>
      </c>
      <c r="F5" s="440"/>
      <c r="G5" s="440"/>
      <c r="H5" s="440"/>
      <c r="I5" s="440"/>
      <c r="J5" s="440"/>
      <c r="K5" s="440"/>
      <c r="L5" s="440"/>
      <c r="M5" s="440"/>
      <c r="N5" s="440"/>
      <c r="O5" s="440"/>
      <c r="P5" s="440"/>
      <c r="Q5" s="440"/>
      <c r="R5" s="440"/>
      <c r="S5" s="440"/>
      <c r="T5" s="433" t="s">
        <v>492</v>
      </c>
      <c r="U5" s="433"/>
      <c r="V5" s="433"/>
      <c r="W5" s="433"/>
      <c r="X5" s="433"/>
      <c r="Y5" s="431"/>
    </row>
    <row r="6" spans="1:25" s="25" customFormat="1" ht="30" customHeight="1">
      <c r="A6" s="432"/>
      <c r="B6" s="106"/>
      <c r="C6" s="75" t="s">
        <v>96</v>
      </c>
      <c r="D6" s="75" t="s">
        <v>70</v>
      </c>
      <c r="E6" s="35" t="s">
        <v>493</v>
      </c>
      <c r="F6" s="35" t="s">
        <v>494</v>
      </c>
      <c r="G6" s="35" t="s">
        <v>495</v>
      </c>
      <c r="H6" s="35" t="s">
        <v>496</v>
      </c>
      <c r="I6" s="35" t="s">
        <v>497</v>
      </c>
      <c r="J6" s="35" t="s">
        <v>498</v>
      </c>
      <c r="K6" s="39" t="s">
        <v>499</v>
      </c>
      <c r="L6" s="35" t="s">
        <v>500</v>
      </c>
      <c r="M6" s="35" t="s">
        <v>501</v>
      </c>
      <c r="N6" s="35" t="s">
        <v>502</v>
      </c>
      <c r="O6" s="35" t="s">
        <v>503</v>
      </c>
      <c r="P6" s="35" t="s">
        <v>504</v>
      </c>
      <c r="Q6" s="35" t="s">
        <v>505</v>
      </c>
      <c r="R6" s="39" t="s">
        <v>506</v>
      </c>
      <c r="S6" s="39" t="s">
        <v>507</v>
      </c>
      <c r="T6" s="35" t="s">
        <v>508</v>
      </c>
      <c r="U6" s="35" t="s">
        <v>84</v>
      </c>
      <c r="V6" s="35" t="s">
        <v>85</v>
      </c>
      <c r="W6" s="35" t="s">
        <v>86</v>
      </c>
      <c r="X6" s="35" t="s">
        <v>87</v>
      </c>
      <c r="Y6" s="36" t="s">
        <v>88</v>
      </c>
    </row>
    <row r="7" spans="1:27" s="25" customFormat="1" ht="27" customHeight="1">
      <c r="A7" s="8" t="s">
        <v>276</v>
      </c>
      <c r="B7" s="61">
        <v>7104</v>
      </c>
      <c r="C7" s="61">
        <v>4425</v>
      </c>
      <c r="D7" s="61">
        <v>2679</v>
      </c>
      <c r="E7" s="56">
        <v>3517</v>
      </c>
      <c r="F7" s="56">
        <v>873</v>
      </c>
      <c r="G7" s="56">
        <v>853</v>
      </c>
      <c r="H7" s="54">
        <v>619</v>
      </c>
      <c r="I7" s="54">
        <v>65</v>
      </c>
      <c r="J7" s="56">
        <v>420</v>
      </c>
      <c r="K7" s="56">
        <v>27</v>
      </c>
      <c r="L7" s="56">
        <v>370</v>
      </c>
      <c r="M7" s="56">
        <v>181</v>
      </c>
      <c r="N7" s="56">
        <v>29</v>
      </c>
      <c r="O7" s="61">
        <v>56</v>
      </c>
      <c r="P7" s="61">
        <v>14</v>
      </c>
      <c r="Q7" s="58">
        <v>8</v>
      </c>
      <c r="R7" s="58">
        <v>42</v>
      </c>
      <c r="S7" s="58">
        <v>30</v>
      </c>
      <c r="T7" s="56">
        <v>691</v>
      </c>
      <c r="U7" s="56">
        <v>1293</v>
      </c>
      <c r="V7" s="56">
        <v>1156</v>
      </c>
      <c r="W7" s="56">
        <v>972</v>
      </c>
      <c r="X7" s="56">
        <v>1215</v>
      </c>
      <c r="Y7" s="56">
        <v>1777</v>
      </c>
      <c r="Z7" s="99"/>
      <c r="AA7" s="99"/>
    </row>
    <row r="8" spans="1:27" s="20" customFormat="1" ht="27" customHeight="1">
      <c r="A8" s="41" t="s">
        <v>277</v>
      </c>
      <c r="B8" s="58">
        <v>7622</v>
      </c>
      <c r="C8" s="58">
        <v>4656</v>
      </c>
      <c r="D8" s="58">
        <v>2966</v>
      </c>
      <c r="E8" s="276">
        <v>3685</v>
      </c>
      <c r="F8" s="276">
        <v>1009</v>
      </c>
      <c r="G8" s="276">
        <v>911</v>
      </c>
      <c r="H8" s="276">
        <v>710</v>
      </c>
      <c r="I8" s="276">
        <v>64</v>
      </c>
      <c r="J8" s="276">
        <v>429</v>
      </c>
      <c r="K8" s="276">
        <v>31</v>
      </c>
      <c r="L8" s="276">
        <v>400</v>
      </c>
      <c r="M8" s="276">
        <v>189</v>
      </c>
      <c r="N8" s="276">
        <v>33</v>
      </c>
      <c r="O8" s="276">
        <v>57</v>
      </c>
      <c r="P8" s="276">
        <v>16</v>
      </c>
      <c r="Q8" s="276">
        <v>10</v>
      </c>
      <c r="R8" s="276">
        <v>45</v>
      </c>
      <c r="S8" s="276">
        <v>33</v>
      </c>
      <c r="T8" s="276">
        <v>757</v>
      </c>
      <c r="U8" s="276">
        <v>1325</v>
      </c>
      <c r="V8" s="276">
        <v>1241</v>
      </c>
      <c r="W8" s="276">
        <v>1040</v>
      </c>
      <c r="X8" s="276">
        <v>1328</v>
      </c>
      <c r="Y8" s="276">
        <v>1931</v>
      </c>
      <c r="Z8" s="48"/>
      <c r="AA8" s="48"/>
    </row>
    <row r="9" spans="1:27" s="20" customFormat="1" ht="27" customHeight="1">
      <c r="A9" s="41" t="s">
        <v>534</v>
      </c>
      <c r="B9" s="58">
        <v>8014</v>
      </c>
      <c r="C9" s="58">
        <v>4787</v>
      </c>
      <c r="D9" s="58">
        <v>3227</v>
      </c>
      <c r="E9" s="58">
        <v>3909</v>
      </c>
      <c r="F9" s="58">
        <v>1054</v>
      </c>
      <c r="G9" s="58">
        <v>948</v>
      </c>
      <c r="H9" s="58">
        <v>761</v>
      </c>
      <c r="I9" s="58">
        <v>71</v>
      </c>
      <c r="J9" s="58">
        <v>430</v>
      </c>
      <c r="K9" s="58">
        <v>33</v>
      </c>
      <c r="L9" s="58">
        <v>428</v>
      </c>
      <c r="M9" s="58">
        <v>190</v>
      </c>
      <c r="N9" s="58">
        <v>39</v>
      </c>
      <c r="O9" s="58">
        <v>53</v>
      </c>
      <c r="P9" s="58">
        <v>19</v>
      </c>
      <c r="Q9" s="58">
        <v>9</v>
      </c>
      <c r="R9" s="58">
        <v>43</v>
      </c>
      <c r="S9" s="58">
        <v>27</v>
      </c>
      <c r="T9" s="58">
        <v>734</v>
      </c>
      <c r="U9" s="58">
        <v>1272</v>
      </c>
      <c r="V9" s="58">
        <v>1357</v>
      </c>
      <c r="W9" s="58">
        <v>1124</v>
      </c>
      <c r="X9" s="58">
        <v>1501</v>
      </c>
      <c r="Y9" s="58">
        <v>2026</v>
      </c>
      <c r="Z9" s="48"/>
      <c r="AA9" s="48"/>
    </row>
    <row r="10" spans="1:27" s="20" customFormat="1" ht="27" customHeight="1">
      <c r="A10" s="41" t="s">
        <v>511</v>
      </c>
      <c r="B10" s="58">
        <v>8698</v>
      </c>
      <c r="C10" s="58">
        <v>5117</v>
      </c>
      <c r="D10" s="58">
        <v>3581</v>
      </c>
      <c r="E10" s="58">
        <v>4288</v>
      </c>
      <c r="F10" s="58">
        <v>1105</v>
      </c>
      <c r="G10" s="58">
        <v>995</v>
      </c>
      <c r="H10" s="58">
        <v>853</v>
      </c>
      <c r="I10" s="58">
        <v>78</v>
      </c>
      <c r="J10" s="58">
        <v>445</v>
      </c>
      <c r="K10" s="58">
        <v>32</v>
      </c>
      <c r="L10" s="58">
        <v>509</v>
      </c>
      <c r="M10" s="58">
        <v>198</v>
      </c>
      <c r="N10" s="58">
        <v>38</v>
      </c>
      <c r="O10" s="58">
        <v>51</v>
      </c>
      <c r="P10" s="58">
        <v>23</v>
      </c>
      <c r="Q10" s="58">
        <v>7</v>
      </c>
      <c r="R10" s="58">
        <v>47</v>
      </c>
      <c r="S10" s="58">
        <v>29</v>
      </c>
      <c r="T10" s="58">
        <v>759</v>
      </c>
      <c r="U10" s="58">
        <v>1330</v>
      </c>
      <c r="V10" s="58">
        <v>1490</v>
      </c>
      <c r="W10" s="58">
        <v>1264</v>
      </c>
      <c r="X10" s="58">
        <v>1675</v>
      </c>
      <c r="Y10" s="58">
        <v>2180</v>
      </c>
      <c r="Z10" s="48"/>
      <c r="AA10" s="48"/>
    </row>
    <row r="11" spans="1:27" s="20" customFormat="1" ht="27" customHeight="1">
      <c r="A11" s="41" t="s">
        <v>544</v>
      </c>
      <c r="B11" s="58">
        <v>8889</v>
      </c>
      <c r="C11" s="58">
        <v>5217</v>
      </c>
      <c r="D11" s="58">
        <v>3672</v>
      </c>
      <c r="E11" s="58">
        <v>4362</v>
      </c>
      <c r="F11" s="58">
        <v>1119</v>
      </c>
      <c r="G11" s="58">
        <v>1010</v>
      </c>
      <c r="H11" s="58">
        <v>886</v>
      </c>
      <c r="I11" s="58">
        <v>84</v>
      </c>
      <c r="J11" s="58">
        <v>475</v>
      </c>
      <c r="K11" s="58">
        <v>34</v>
      </c>
      <c r="L11" s="58">
        <v>509</v>
      </c>
      <c r="M11" s="58">
        <v>217</v>
      </c>
      <c r="N11" s="58">
        <v>34</v>
      </c>
      <c r="O11" s="58">
        <v>54</v>
      </c>
      <c r="P11" s="58">
        <v>21</v>
      </c>
      <c r="Q11" s="58">
        <v>9</v>
      </c>
      <c r="R11" s="58">
        <v>47</v>
      </c>
      <c r="S11" s="58">
        <v>28</v>
      </c>
      <c r="T11" s="58">
        <v>735</v>
      </c>
      <c r="U11" s="58">
        <v>1256</v>
      </c>
      <c r="V11" s="58">
        <v>1530</v>
      </c>
      <c r="W11" s="58">
        <v>1339</v>
      </c>
      <c r="X11" s="58">
        <v>1754</v>
      </c>
      <c r="Y11" s="58">
        <v>2275</v>
      </c>
      <c r="Z11" s="48"/>
      <c r="AA11" s="48"/>
    </row>
    <row r="12" spans="1:27" s="20" customFormat="1" ht="27" customHeight="1">
      <c r="A12" s="333" t="s">
        <v>561</v>
      </c>
      <c r="B12" s="358">
        <v>8842</v>
      </c>
      <c r="C12" s="358">
        <v>5147</v>
      </c>
      <c r="D12" s="358">
        <v>3695</v>
      </c>
      <c r="E12" s="358">
        <v>4323</v>
      </c>
      <c r="F12" s="358">
        <v>1084</v>
      </c>
      <c r="G12" s="358">
        <v>1013</v>
      </c>
      <c r="H12" s="358">
        <v>884</v>
      </c>
      <c r="I12" s="358">
        <v>87</v>
      </c>
      <c r="J12" s="358">
        <v>508</v>
      </c>
      <c r="K12" s="358">
        <v>39</v>
      </c>
      <c r="L12" s="358">
        <v>481</v>
      </c>
      <c r="M12" s="358">
        <v>234</v>
      </c>
      <c r="N12" s="358">
        <v>27</v>
      </c>
      <c r="O12" s="358">
        <v>49</v>
      </c>
      <c r="P12" s="358">
        <v>24</v>
      </c>
      <c r="Q12" s="358">
        <v>9</v>
      </c>
      <c r="R12" s="358">
        <v>50</v>
      </c>
      <c r="S12" s="358">
        <v>30</v>
      </c>
      <c r="T12" s="358">
        <v>683</v>
      </c>
      <c r="U12" s="358">
        <v>1235</v>
      </c>
      <c r="V12" s="358">
        <v>1509</v>
      </c>
      <c r="W12" s="358">
        <v>1335</v>
      </c>
      <c r="X12" s="358">
        <v>1751</v>
      </c>
      <c r="Y12" s="358">
        <v>2329</v>
      </c>
      <c r="Z12" s="48"/>
      <c r="AA12" s="48"/>
    </row>
    <row r="13" spans="1:4" ht="13.5">
      <c r="A13" s="516" t="s">
        <v>570</v>
      </c>
      <c r="B13" s="516"/>
      <c r="C13" s="516"/>
      <c r="D13" s="97"/>
    </row>
    <row r="14" spans="2:4" ht="13.5">
      <c r="B14" s="97"/>
      <c r="C14" s="97"/>
      <c r="D14" s="97"/>
    </row>
    <row r="15" spans="2:4" ht="13.5">
      <c r="B15" s="97"/>
      <c r="C15" s="97"/>
      <c r="D15" s="97"/>
    </row>
    <row r="16" spans="2:4" ht="13.5">
      <c r="B16" s="97"/>
      <c r="C16" s="97"/>
      <c r="D16" s="97"/>
    </row>
    <row r="17" spans="2:4" ht="13.5">
      <c r="B17" s="97"/>
      <c r="C17" s="97"/>
      <c r="D17" s="97"/>
    </row>
    <row r="18" spans="2:4" ht="13.5">
      <c r="B18" s="97"/>
      <c r="C18" s="97"/>
      <c r="D18" s="97"/>
    </row>
    <row r="19" spans="2:4" ht="13.5">
      <c r="B19" s="97"/>
      <c r="C19" s="97"/>
      <c r="D19" s="97"/>
    </row>
    <row r="20" spans="2:4" ht="13.5">
      <c r="B20" s="97"/>
      <c r="C20" s="97"/>
      <c r="D20" s="97"/>
    </row>
    <row r="21" spans="2:4" ht="13.5">
      <c r="B21" s="97"/>
      <c r="C21" s="97"/>
      <c r="D21" s="97"/>
    </row>
    <row r="22" spans="2:4" ht="13.5">
      <c r="B22" s="97"/>
      <c r="C22" s="97"/>
      <c r="D22" s="97"/>
    </row>
    <row r="23" spans="2:4" ht="13.5">
      <c r="B23" s="97"/>
      <c r="C23" s="97"/>
      <c r="D23" s="97"/>
    </row>
    <row r="24" spans="2:4" ht="13.5">
      <c r="B24" s="97"/>
      <c r="C24" s="97"/>
      <c r="D24" s="97"/>
    </row>
    <row r="25" spans="2:4" ht="13.5">
      <c r="B25" s="97"/>
      <c r="C25" s="97"/>
      <c r="D25" s="97"/>
    </row>
    <row r="26" spans="2:4" ht="13.5">
      <c r="B26" s="97"/>
      <c r="C26" s="97"/>
      <c r="D26" s="97"/>
    </row>
    <row r="27" spans="2:4" ht="13.5">
      <c r="B27" s="97"/>
      <c r="C27" s="97"/>
      <c r="D27" s="97"/>
    </row>
  </sheetData>
  <sheetProtection/>
  <mergeCells count="6">
    <mergeCell ref="T5:Y5"/>
    <mergeCell ref="A13:C13"/>
    <mergeCell ref="A2:H2"/>
    <mergeCell ref="A5:A6"/>
    <mergeCell ref="B5:D5"/>
    <mergeCell ref="E5:S5"/>
  </mergeCells>
  <printOptions gridLines="1" horizontalCentered="1"/>
  <pageMargins left="0.15748031496062992" right="0.15748031496062992" top="0.7480314960629921" bottom="0.4724409448818898" header="0.5118110236220472" footer="0.5118110236220472"/>
  <pageSetup fitToHeight="1" fitToWidth="1" horizontalDpi="300" verticalDpi="300" orientation="landscape" paperSize="9" scale="5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27"/>
  <sheetViews>
    <sheetView zoomScalePageLayoutView="0" workbookViewId="0" topLeftCell="A1">
      <selection activeCell="A2" sqref="A2:G2"/>
    </sheetView>
  </sheetViews>
  <sheetFormatPr defaultColWidth="8.88671875" defaultRowHeight="13.5"/>
  <cols>
    <col min="1" max="1" width="10.3359375" style="14" customWidth="1"/>
    <col min="2" max="2" width="10.5546875" style="14" customWidth="1"/>
    <col min="3" max="5" width="12.10546875" style="14" customWidth="1"/>
    <col min="6" max="6" width="10.5546875" style="14" customWidth="1"/>
    <col min="7" max="7" width="13.99609375" style="14" customWidth="1"/>
    <col min="8" max="9" width="13.10546875" style="14" customWidth="1"/>
    <col min="10" max="16384" width="8.88671875" style="14" customWidth="1"/>
  </cols>
  <sheetData>
    <row r="2" spans="1:7" ht="18.75" customHeight="1">
      <c r="A2" s="462" t="s">
        <v>667</v>
      </c>
      <c r="B2" s="462"/>
      <c r="C2" s="462"/>
      <c r="D2" s="462"/>
      <c r="E2" s="462"/>
      <c r="F2" s="462"/>
      <c r="G2" s="462"/>
    </row>
    <row r="3" spans="1:7" ht="13.5">
      <c r="A3" s="55" t="s">
        <v>0</v>
      </c>
      <c r="B3" s="28"/>
      <c r="C3" s="28"/>
      <c r="D3" s="28"/>
      <c r="E3" s="28"/>
      <c r="F3" s="28"/>
      <c r="G3" s="28"/>
    </row>
    <row r="4" spans="1:7" ht="13.5" customHeight="1" hidden="1">
      <c r="A4" s="28"/>
      <c r="B4" s="28"/>
      <c r="C4" s="28"/>
      <c r="D4" s="28"/>
      <c r="E4" s="28"/>
      <c r="F4" s="28"/>
      <c r="G4" s="28"/>
    </row>
    <row r="5" spans="1:7" s="20" customFormat="1" ht="20.25" customHeight="1">
      <c r="A5" s="33" t="s">
        <v>359</v>
      </c>
      <c r="B5" s="34"/>
      <c r="C5" s="34"/>
      <c r="D5" s="34"/>
      <c r="E5" s="34"/>
      <c r="F5" s="34"/>
      <c r="G5" s="34"/>
    </row>
    <row r="6" spans="1:9" s="20" customFormat="1" ht="24.75" customHeight="1">
      <c r="A6" s="432" t="s">
        <v>165</v>
      </c>
      <c r="B6" s="431" t="s">
        <v>321</v>
      </c>
      <c r="C6" s="461"/>
      <c r="D6" s="433" t="s">
        <v>360</v>
      </c>
      <c r="E6" s="433"/>
      <c r="F6" s="66" t="s">
        <v>361</v>
      </c>
      <c r="G6" s="169"/>
      <c r="H6" s="433" t="s">
        <v>152</v>
      </c>
      <c r="I6" s="431"/>
    </row>
    <row r="7" spans="1:9" s="20" customFormat="1" ht="24.75" customHeight="1">
      <c r="A7" s="432"/>
      <c r="B7" s="35" t="s">
        <v>362</v>
      </c>
      <c r="C7" s="35" t="s">
        <v>154</v>
      </c>
      <c r="D7" s="35" t="s">
        <v>153</v>
      </c>
      <c r="E7" s="35" t="s">
        <v>154</v>
      </c>
      <c r="F7" s="35" t="s">
        <v>362</v>
      </c>
      <c r="G7" s="35" t="s">
        <v>154</v>
      </c>
      <c r="H7" s="35" t="s">
        <v>153</v>
      </c>
      <c r="I7" s="36" t="s">
        <v>154</v>
      </c>
    </row>
    <row r="8" spans="1:9" s="20" customFormat="1" ht="26.25" customHeight="1">
      <c r="A8" s="8" t="s">
        <v>276</v>
      </c>
      <c r="B8" s="277">
        <v>800</v>
      </c>
      <c r="C8" s="277">
        <v>2118</v>
      </c>
      <c r="D8" s="276">
        <v>286</v>
      </c>
      <c r="E8" s="276">
        <v>719</v>
      </c>
      <c r="F8" s="277">
        <v>514</v>
      </c>
      <c r="G8" s="277">
        <v>1399</v>
      </c>
      <c r="H8" s="69">
        <v>0</v>
      </c>
      <c r="I8" s="69">
        <v>0</v>
      </c>
    </row>
    <row r="9" spans="1:9" s="20" customFormat="1" ht="26.25" customHeight="1">
      <c r="A9" s="41" t="s">
        <v>277</v>
      </c>
      <c r="B9" s="276">
        <v>885</v>
      </c>
      <c r="C9" s="276">
        <v>2326</v>
      </c>
      <c r="D9" s="276">
        <v>291</v>
      </c>
      <c r="E9" s="276">
        <v>734</v>
      </c>
      <c r="F9" s="276">
        <v>594</v>
      </c>
      <c r="G9" s="276">
        <v>1592</v>
      </c>
      <c r="H9" s="276">
        <v>0</v>
      </c>
      <c r="I9" s="276">
        <v>0</v>
      </c>
    </row>
    <row r="10" spans="1:9" s="20" customFormat="1" ht="26.25" customHeight="1">
      <c r="A10" s="41" t="s">
        <v>511</v>
      </c>
      <c r="B10" s="260">
        <v>1106</v>
      </c>
      <c r="C10" s="260">
        <v>2986</v>
      </c>
      <c r="D10" s="260">
        <v>388</v>
      </c>
      <c r="E10" s="260">
        <v>980</v>
      </c>
      <c r="F10" s="260">
        <v>718</v>
      </c>
      <c r="G10" s="260">
        <v>1916</v>
      </c>
      <c r="H10" s="276">
        <v>0</v>
      </c>
      <c r="I10" s="276">
        <v>0</v>
      </c>
    </row>
    <row r="11" spans="1:9" s="127" customFormat="1" ht="22.5" customHeight="1">
      <c r="A11" s="41" t="s">
        <v>544</v>
      </c>
      <c r="B11" s="278">
        <v>1081</v>
      </c>
      <c r="C11" s="279">
        <v>2766</v>
      </c>
      <c r="D11" s="261">
        <v>457</v>
      </c>
      <c r="E11" s="261">
        <v>1130</v>
      </c>
      <c r="F11" s="261">
        <v>624</v>
      </c>
      <c r="G11" s="261">
        <v>1636</v>
      </c>
      <c r="H11" s="261">
        <v>0</v>
      </c>
      <c r="I11" s="261">
        <v>0</v>
      </c>
    </row>
    <row r="12" spans="1:9" s="127" customFormat="1" ht="22.5" customHeight="1">
      <c r="A12" s="41" t="s">
        <v>561</v>
      </c>
      <c r="B12" s="279">
        <f aca="true" t="shared" si="0" ref="B12:G12">SUM(B14:B26)</f>
        <v>1121</v>
      </c>
      <c r="C12" s="279">
        <f t="shared" si="0"/>
        <v>2906</v>
      </c>
      <c r="D12" s="279">
        <f t="shared" si="0"/>
        <v>524</v>
      </c>
      <c r="E12" s="279">
        <f t="shared" si="0"/>
        <v>1313</v>
      </c>
      <c r="F12" s="279">
        <f t="shared" si="0"/>
        <v>597</v>
      </c>
      <c r="G12" s="279">
        <f t="shared" si="0"/>
        <v>1593</v>
      </c>
      <c r="H12" s="261"/>
      <c r="I12" s="261"/>
    </row>
    <row r="13" spans="1:9" s="127" customFormat="1" ht="12" customHeight="1">
      <c r="A13" s="21"/>
      <c r="B13" s="279"/>
      <c r="C13" s="279"/>
      <c r="D13" s="279"/>
      <c r="E13" s="279"/>
      <c r="F13" s="279"/>
      <c r="G13" s="279"/>
      <c r="H13" s="261"/>
      <c r="I13" s="261"/>
    </row>
    <row r="14" spans="1:27" s="5" customFormat="1" ht="21.75" customHeight="1">
      <c r="A14" s="90" t="s">
        <v>163</v>
      </c>
      <c r="B14" s="278">
        <f aca="true" t="shared" si="1" ref="B14:B26">D14+F14+H14</f>
        <v>80</v>
      </c>
      <c r="C14" s="279">
        <f aca="true" t="shared" si="2" ref="C14:C26">SUM(E14+G14+I14)</f>
        <v>197</v>
      </c>
      <c r="D14" s="79">
        <v>34</v>
      </c>
      <c r="E14" s="79">
        <v>85</v>
      </c>
      <c r="F14" s="79">
        <v>46</v>
      </c>
      <c r="G14" s="79">
        <v>112</v>
      </c>
      <c r="H14" s="79">
        <v>0</v>
      </c>
      <c r="I14" s="79">
        <v>0</v>
      </c>
      <c r="J14" s="13"/>
      <c r="K14" s="13"/>
      <c r="L14" s="13"/>
      <c r="M14" s="13"/>
      <c r="N14" s="12"/>
      <c r="O14" s="13"/>
      <c r="P14" s="12"/>
      <c r="Q14" s="12"/>
      <c r="R14" s="12"/>
      <c r="S14" s="12"/>
      <c r="T14" s="12"/>
      <c r="U14" s="12"/>
      <c r="V14" s="12"/>
      <c r="W14" s="13"/>
      <c r="X14" s="13"/>
      <c r="Y14" s="13"/>
      <c r="Z14" s="13"/>
      <c r="AA14" s="13"/>
    </row>
    <row r="15" spans="1:27" s="5" customFormat="1" ht="21.75" customHeight="1">
      <c r="A15" s="90" t="s">
        <v>204</v>
      </c>
      <c r="B15" s="278">
        <f t="shared" si="1"/>
        <v>69</v>
      </c>
      <c r="C15" s="279">
        <f t="shared" si="2"/>
        <v>168</v>
      </c>
      <c r="D15" s="108">
        <v>38</v>
      </c>
      <c r="E15" s="108">
        <v>92</v>
      </c>
      <c r="F15" s="79">
        <v>31</v>
      </c>
      <c r="G15" s="79">
        <v>76</v>
      </c>
      <c r="H15" s="79">
        <v>0</v>
      </c>
      <c r="I15" s="79">
        <v>0</v>
      </c>
      <c r="J15" s="13"/>
      <c r="K15" s="13"/>
      <c r="L15" s="13"/>
      <c r="M15" s="13"/>
      <c r="N15" s="12"/>
      <c r="O15" s="13"/>
      <c r="P15" s="12"/>
      <c r="Q15" s="12"/>
      <c r="R15" s="12"/>
      <c r="S15" s="12"/>
      <c r="T15" s="13"/>
      <c r="U15" s="13"/>
      <c r="V15" s="12"/>
      <c r="W15" s="13"/>
      <c r="X15" s="13"/>
      <c r="Y15" s="13"/>
      <c r="Z15" s="13"/>
      <c r="AA15" s="13"/>
    </row>
    <row r="16" spans="1:27" s="5" customFormat="1" ht="21.75" customHeight="1">
      <c r="A16" s="90" t="s">
        <v>205</v>
      </c>
      <c r="B16" s="278">
        <f t="shared" si="1"/>
        <v>62</v>
      </c>
      <c r="C16" s="279">
        <f t="shared" si="2"/>
        <v>165</v>
      </c>
      <c r="D16" s="108">
        <v>23</v>
      </c>
      <c r="E16" s="108">
        <v>60</v>
      </c>
      <c r="F16" s="79">
        <v>39</v>
      </c>
      <c r="G16" s="79">
        <v>105</v>
      </c>
      <c r="H16" s="79">
        <v>0</v>
      </c>
      <c r="I16" s="79">
        <v>0</v>
      </c>
      <c r="J16" s="13"/>
      <c r="K16" s="13"/>
      <c r="L16" s="13"/>
      <c r="M16" s="13"/>
      <c r="N16" s="12"/>
      <c r="O16" s="13"/>
      <c r="P16" s="12"/>
      <c r="Q16" s="12"/>
      <c r="R16" s="12"/>
      <c r="S16" s="12"/>
      <c r="T16" s="13"/>
      <c r="U16" s="13"/>
      <c r="V16" s="12"/>
      <c r="W16" s="13"/>
      <c r="X16" s="13"/>
      <c r="Y16" s="13"/>
      <c r="Z16" s="13"/>
      <c r="AA16" s="13"/>
    </row>
    <row r="17" spans="1:27" s="5" customFormat="1" ht="21.75" customHeight="1">
      <c r="A17" s="90" t="s">
        <v>206</v>
      </c>
      <c r="B17" s="278">
        <f t="shared" si="1"/>
        <v>136</v>
      </c>
      <c r="C17" s="279">
        <f t="shared" si="2"/>
        <v>367</v>
      </c>
      <c r="D17" s="108">
        <v>63</v>
      </c>
      <c r="E17" s="108">
        <v>162</v>
      </c>
      <c r="F17" s="79">
        <v>73</v>
      </c>
      <c r="G17" s="79">
        <v>205</v>
      </c>
      <c r="H17" s="79">
        <v>0</v>
      </c>
      <c r="I17" s="79">
        <v>0</v>
      </c>
      <c r="J17" s="13"/>
      <c r="K17" s="13"/>
      <c r="L17" s="13"/>
      <c r="M17" s="13"/>
      <c r="N17" s="12"/>
      <c r="O17" s="13"/>
      <c r="P17" s="12"/>
      <c r="Q17" s="12"/>
      <c r="R17" s="12"/>
      <c r="S17" s="12"/>
      <c r="T17" s="13"/>
      <c r="U17" s="13"/>
      <c r="V17" s="12"/>
      <c r="W17" s="13"/>
      <c r="X17" s="13"/>
      <c r="Y17" s="13"/>
      <c r="Z17" s="13"/>
      <c r="AA17" s="13"/>
    </row>
    <row r="18" spans="1:27" s="5" customFormat="1" ht="21.75" customHeight="1">
      <c r="A18" s="90" t="s">
        <v>207</v>
      </c>
      <c r="B18" s="278">
        <f t="shared" si="1"/>
        <v>82</v>
      </c>
      <c r="C18" s="279">
        <f t="shared" si="2"/>
        <v>207</v>
      </c>
      <c r="D18" s="108">
        <v>39</v>
      </c>
      <c r="E18" s="108">
        <v>92</v>
      </c>
      <c r="F18" s="79">
        <v>43</v>
      </c>
      <c r="G18" s="79">
        <v>115</v>
      </c>
      <c r="H18" s="79">
        <v>0</v>
      </c>
      <c r="I18" s="79">
        <v>0</v>
      </c>
      <c r="J18" s="13"/>
      <c r="K18" s="13"/>
      <c r="L18" s="13"/>
      <c r="M18" s="13"/>
      <c r="N18" s="12"/>
      <c r="O18" s="13"/>
      <c r="P18" s="12"/>
      <c r="Q18" s="12"/>
      <c r="R18" s="12"/>
      <c r="S18" s="12"/>
      <c r="T18" s="13"/>
      <c r="U18" s="13"/>
      <c r="V18" s="12"/>
      <c r="W18" s="13"/>
      <c r="X18" s="13"/>
      <c r="Y18" s="13"/>
      <c r="Z18" s="13"/>
      <c r="AA18" s="13"/>
    </row>
    <row r="19" spans="1:27" s="5" customFormat="1" ht="21.75" customHeight="1">
      <c r="A19" s="90" t="s">
        <v>208</v>
      </c>
      <c r="B19" s="278">
        <f t="shared" si="1"/>
        <v>39</v>
      </c>
      <c r="C19" s="279">
        <f t="shared" si="2"/>
        <v>95</v>
      </c>
      <c r="D19" s="108">
        <v>39</v>
      </c>
      <c r="E19" s="108">
        <v>95</v>
      </c>
      <c r="F19" s="79">
        <v>0</v>
      </c>
      <c r="G19" s="79">
        <v>0</v>
      </c>
      <c r="H19" s="79">
        <v>0</v>
      </c>
      <c r="I19" s="79">
        <v>0</v>
      </c>
      <c r="J19" s="13"/>
      <c r="K19" s="13"/>
      <c r="L19" s="13"/>
      <c r="M19" s="13"/>
      <c r="N19" s="12"/>
      <c r="O19" s="13"/>
      <c r="P19" s="12"/>
      <c r="Q19" s="12"/>
      <c r="R19" s="12"/>
      <c r="S19" s="12"/>
      <c r="T19" s="13"/>
      <c r="U19" s="13"/>
      <c r="V19" s="12"/>
      <c r="W19" s="13"/>
      <c r="X19" s="13"/>
      <c r="Y19" s="13"/>
      <c r="Z19" s="13"/>
      <c r="AA19" s="13"/>
    </row>
    <row r="20" spans="1:27" s="5" customFormat="1" ht="21.75" customHeight="1">
      <c r="A20" s="90" t="s">
        <v>209</v>
      </c>
      <c r="B20" s="278">
        <f t="shared" si="1"/>
        <v>122</v>
      </c>
      <c r="C20" s="279">
        <f t="shared" si="2"/>
        <v>312</v>
      </c>
      <c r="D20" s="108">
        <v>68</v>
      </c>
      <c r="E20" s="108">
        <v>172</v>
      </c>
      <c r="F20" s="79">
        <v>54</v>
      </c>
      <c r="G20" s="79">
        <v>140</v>
      </c>
      <c r="H20" s="79">
        <v>0</v>
      </c>
      <c r="I20" s="79">
        <v>0</v>
      </c>
      <c r="J20" s="13"/>
      <c r="K20" s="13"/>
      <c r="L20" s="13"/>
      <c r="M20" s="13"/>
      <c r="N20" s="12"/>
      <c r="O20" s="13"/>
      <c r="P20" s="12"/>
      <c r="Q20" s="12"/>
      <c r="R20" s="12"/>
      <c r="S20" s="12"/>
      <c r="T20" s="13"/>
      <c r="U20" s="13"/>
      <c r="V20" s="12"/>
      <c r="W20" s="13"/>
      <c r="X20" s="13"/>
      <c r="Y20" s="13"/>
      <c r="Z20" s="13"/>
      <c r="AA20" s="13"/>
    </row>
    <row r="21" spans="1:27" s="5" customFormat="1" ht="21.75" customHeight="1">
      <c r="A21" s="90" t="s">
        <v>210</v>
      </c>
      <c r="B21" s="278">
        <f t="shared" si="1"/>
        <v>115</v>
      </c>
      <c r="C21" s="279">
        <f t="shared" si="2"/>
        <v>297</v>
      </c>
      <c r="D21" s="108">
        <v>49</v>
      </c>
      <c r="E21" s="108">
        <v>123</v>
      </c>
      <c r="F21" s="79">
        <v>66</v>
      </c>
      <c r="G21" s="79">
        <v>174</v>
      </c>
      <c r="H21" s="79">
        <v>0</v>
      </c>
      <c r="I21" s="79">
        <v>0</v>
      </c>
      <c r="J21" s="12"/>
      <c r="K21" s="12"/>
      <c r="L21" s="13"/>
      <c r="M21" s="13"/>
      <c r="N21" s="12"/>
      <c r="O21" s="13"/>
      <c r="P21" s="12"/>
      <c r="Q21" s="12"/>
      <c r="R21" s="12"/>
      <c r="S21" s="12"/>
      <c r="T21" s="12"/>
      <c r="U21" s="12"/>
      <c r="V21" s="12"/>
      <c r="W21" s="13"/>
      <c r="X21" s="13"/>
      <c r="Y21" s="13"/>
      <c r="Z21" s="13"/>
      <c r="AA21" s="13"/>
    </row>
    <row r="22" spans="1:27" s="5" customFormat="1" ht="21.75" customHeight="1">
      <c r="A22" s="90" t="s">
        <v>211</v>
      </c>
      <c r="B22" s="278">
        <f t="shared" si="1"/>
        <v>50</v>
      </c>
      <c r="C22" s="279">
        <f t="shared" si="2"/>
        <v>124</v>
      </c>
      <c r="D22" s="79">
        <v>20</v>
      </c>
      <c r="E22" s="79">
        <v>53</v>
      </c>
      <c r="F22" s="79">
        <v>30</v>
      </c>
      <c r="G22" s="79">
        <v>71</v>
      </c>
      <c r="H22" s="79">
        <v>0</v>
      </c>
      <c r="I22" s="79">
        <v>0</v>
      </c>
      <c r="J22" s="12"/>
      <c r="K22" s="12"/>
      <c r="L22" s="12"/>
      <c r="M22" s="12"/>
      <c r="N22" s="12"/>
      <c r="O22" s="13"/>
      <c r="P22" s="12"/>
      <c r="Q22" s="12"/>
      <c r="R22" s="12"/>
      <c r="S22" s="12"/>
      <c r="T22" s="13"/>
      <c r="U22" s="13"/>
      <c r="V22" s="13"/>
      <c r="W22" s="13"/>
      <c r="X22" s="13"/>
      <c r="Y22" s="13"/>
      <c r="Z22" s="13"/>
      <c r="AA22" s="13"/>
    </row>
    <row r="23" spans="1:27" s="5" customFormat="1" ht="21.75" customHeight="1">
      <c r="A23" s="90" t="s">
        <v>212</v>
      </c>
      <c r="B23" s="278">
        <f t="shared" si="1"/>
        <v>86</v>
      </c>
      <c r="C23" s="279">
        <f t="shared" si="2"/>
        <v>235</v>
      </c>
      <c r="D23" s="79">
        <v>42</v>
      </c>
      <c r="E23" s="79">
        <v>108</v>
      </c>
      <c r="F23" s="108">
        <v>44</v>
      </c>
      <c r="G23" s="108">
        <v>127</v>
      </c>
      <c r="H23" s="79">
        <v>0</v>
      </c>
      <c r="I23" s="79">
        <v>0</v>
      </c>
      <c r="J23" s="12"/>
      <c r="K23" s="12"/>
      <c r="L23" s="12"/>
      <c r="M23" s="12"/>
      <c r="N23" s="12"/>
      <c r="O23" s="13"/>
      <c r="P23" s="12"/>
      <c r="Q23" s="13"/>
      <c r="R23" s="13"/>
      <c r="S23" s="13"/>
      <c r="T23" s="12"/>
      <c r="U23" s="12"/>
      <c r="V23" s="13"/>
      <c r="W23" s="13"/>
      <c r="X23" s="13"/>
      <c r="Y23" s="13"/>
      <c r="Z23" s="13"/>
      <c r="AA23" s="13"/>
    </row>
    <row r="24" spans="1:27" s="5" customFormat="1" ht="21.75" customHeight="1">
      <c r="A24" s="90" t="s">
        <v>213</v>
      </c>
      <c r="B24" s="278">
        <f t="shared" si="1"/>
        <v>144</v>
      </c>
      <c r="C24" s="279">
        <f t="shared" si="2"/>
        <v>381</v>
      </c>
      <c r="D24" s="79">
        <v>51</v>
      </c>
      <c r="E24" s="79">
        <v>125</v>
      </c>
      <c r="F24" s="79">
        <v>93</v>
      </c>
      <c r="G24" s="79">
        <v>256</v>
      </c>
      <c r="H24" s="79">
        <v>0</v>
      </c>
      <c r="I24" s="79">
        <v>0</v>
      </c>
      <c r="J24" s="13"/>
      <c r="K24" s="13"/>
      <c r="L24" s="13"/>
      <c r="M24" s="13"/>
      <c r="N24" s="12"/>
      <c r="O24" s="13"/>
      <c r="P24" s="12"/>
      <c r="Q24" s="12"/>
      <c r="R24" s="12"/>
      <c r="S24" s="12"/>
      <c r="T24" s="13"/>
      <c r="U24" s="13"/>
      <c r="V24" s="13"/>
      <c r="W24" s="13"/>
      <c r="X24" s="13"/>
      <c r="Y24" s="13"/>
      <c r="Z24" s="13"/>
      <c r="AA24" s="13"/>
    </row>
    <row r="25" spans="1:27" s="5" customFormat="1" ht="21.75" customHeight="1">
      <c r="A25" s="90" t="s">
        <v>214</v>
      </c>
      <c r="B25" s="278">
        <f t="shared" si="1"/>
        <v>66</v>
      </c>
      <c r="C25" s="279">
        <f t="shared" si="2"/>
        <v>168</v>
      </c>
      <c r="D25" s="79">
        <v>25</v>
      </c>
      <c r="E25" s="79">
        <v>63</v>
      </c>
      <c r="F25" s="79">
        <v>41</v>
      </c>
      <c r="G25" s="79">
        <v>105</v>
      </c>
      <c r="H25" s="79">
        <v>0</v>
      </c>
      <c r="I25" s="79">
        <v>0</v>
      </c>
      <c r="J25" s="13"/>
      <c r="K25" s="13"/>
      <c r="L25" s="13"/>
      <c r="M25" s="13"/>
      <c r="N25" s="12"/>
      <c r="O25" s="13"/>
      <c r="P25" s="12"/>
      <c r="Q25" s="12"/>
      <c r="R25" s="12"/>
      <c r="S25" s="12"/>
      <c r="T25" s="12"/>
      <c r="U25" s="12"/>
      <c r="V25" s="12"/>
      <c r="W25" s="12"/>
      <c r="X25" s="13"/>
      <c r="Y25" s="13"/>
      <c r="Z25" s="13"/>
      <c r="AA25" s="13"/>
    </row>
    <row r="26" spans="1:27" s="112" customFormat="1" ht="21.75" customHeight="1">
      <c r="A26" s="350" t="s">
        <v>215</v>
      </c>
      <c r="B26" s="411">
        <f t="shared" si="1"/>
        <v>70</v>
      </c>
      <c r="C26" s="412">
        <f t="shared" si="2"/>
        <v>190</v>
      </c>
      <c r="D26" s="80">
        <v>33</v>
      </c>
      <c r="E26" s="80">
        <v>83</v>
      </c>
      <c r="F26" s="109">
        <v>37</v>
      </c>
      <c r="G26" s="109">
        <v>107</v>
      </c>
      <c r="H26" s="80">
        <v>0</v>
      </c>
      <c r="I26" s="80">
        <v>0</v>
      </c>
      <c r="J26" s="13"/>
      <c r="K26" s="13"/>
      <c r="L26" s="13"/>
      <c r="M26" s="13"/>
      <c r="N26" s="12"/>
      <c r="O26" s="13"/>
      <c r="P26" s="12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</row>
    <row r="27" spans="1:5" ht="13.5">
      <c r="A27" s="516" t="s">
        <v>177</v>
      </c>
      <c r="B27" s="516"/>
      <c r="C27" s="516"/>
      <c r="D27" s="132"/>
      <c r="E27" s="132"/>
    </row>
  </sheetData>
  <sheetProtection/>
  <mergeCells count="6">
    <mergeCell ref="A2:G2"/>
    <mergeCell ref="A6:A7"/>
    <mergeCell ref="B6:C6"/>
    <mergeCell ref="D6:E6"/>
    <mergeCell ref="H6:I6"/>
    <mergeCell ref="A27:C27"/>
  </mergeCells>
  <printOptions gridLines="1" horizontalCentered="1"/>
  <pageMargins left="0.7086614173228347" right="0.7480314960629921" top="0.5511811023622047" bottom="0.4724409448818898" header="0.31496062992125984" footer="0.31496062992125984"/>
  <pageSetup fitToHeight="1" fitToWidth="1" horizontalDpi="600" verticalDpi="600" orientation="landscape" paperSize="9" scale="8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AA15"/>
  <sheetViews>
    <sheetView zoomScalePageLayoutView="0" workbookViewId="0" topLeftCell="A1">
      <selection activeCell="A2" sqref="A2:K2"/>
    </sheetView>
  </sheetViews>
  <sheetFormatPr defaultColWidth="8.88671875" defaultRowHeight="13.5"/>
  <cols>
    <col min="1" max="1" width="12.10546875" style="14" customWidth="1"/>
    <col min="2" max="2" width="7.88671875" style="14" customWidth="1"/>
    <col min="3" max="3" width="11.3359375" style="14" customWidth="1"/>
    <col min="4" max="4" width="8.5546875" style="14" customWidth="1"/>
    <col min="5" max="6" width="7.88671875" style="14" customWidth="1"/>
    <col min="7" max="7" width="9.21484375" style="14" customWidth="1"/>
    <col min="8" max="12" width="7.88671875" style="14" customWidth="1"/>
    <col min="13" max="13" width="9.10546875" style="14" customWidth="1"/>
    <col min="14" max="16384" width="8.88671875" style="14" customWidth="1"/>
  </cols>
  <sheetData>
    <row r="2" spans="1:11" ht="26.25" customHeight="1">
      <c r="A2" s="538" t="s">
        <v>668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</row>
    <row r="3" s="3" customFormat="1" ht="21" customHeight="1"/>
    <row r="4" s="3" customFormat="1" ht="24.75" customHeight="1">
      <c r="A4" s="20" t="s">
        <v>420</v>
      </c>
    </row>
    <row r="5" spans="1:13" s="82" customFormat="1" ht="24.75" customHeight="1">
      <c r="A5" s="485" t="s">
        <v>165</v>
      </c>
      <c r="B5" s="431" t="s">
        <v>421</v>
      </c>
      <c r="C5" s="440"/>
      <c r="D5" s="440"/>
      <c r="E5" s="440"/>
      <c r="F5" s="440"/>
      <c r="G5" s="440"/>
      <c r="H5" s="440"/>
      <c r="I5" s="440"/>
      <c r="J5" s="440"/>
      <c r="K5" s="440"/>
      <c r="L5" s="461"/>
      <c r="M5" s="541" t="s">
        <v>422</v>
      </c>
    </row>
    <row r="6" spans="1:13" s="22" customFormat="1" ht="24" customHeight="1">
      <c r="A6" s="539"/>
      <c r="B6" s="435" t="s">
        <v>423</v>
      </c>
      <c r="C6" s="433" t="s">
        <v>424</v>
      </c>
      <c r="D6" s="433" t="s">
        <v>425</v>
      </c>
      <c r="E6" s="433"/>
      <c r="F6" s="433"/>
      <c r="G6" s="433"/>
      <c r="H6" s="433"/>
      <c r="I6" s="433"/>
      <c r="J6" s="433"/>
      <c r="K6" s="433"/>
      <c r="L6" s="433"/>
      <c r="M6" s="542"/>
    </row>
    <row r="7" spans="1:13" s="22" customFormat="1" ht="24" customHeight="1">
      <c r="A7" s="540"/>
      <c r="B7" s="433"/>
      <c r="C7" s="433"/>
      <c r="D7" s="35" t="s">
        <v>426</v>
      </c>
      <c r="E7" s="35" t="s">
        <v>427</v>
      </c>
      <c r="F7" s="35" t="s">
        <v>428</v>
      </c>
      <c r="G7" s="35" t="s">
        <v>429</v>
      </c>
      <c r="H7" s="35" t="s">
        <v>430</v>
      </c>
      <c r="I7" s="35" t="s">
        <v>431</v>
      </c>
      <c r="J7" s="100" t="s">
        <v>432</v>
      </c>
      <c r="K7" s="35" t="s">
        <v>433</v>
      </c>
      <c r="L7" s="35" t="s">
        <v>83</v>
      </c>
      <c r="M7" s="543"/>
    </row>
    <row r="8" spans="1:27" s="20" customFormat="1" ht="27" customHeight="1">
      <c r="A8" s="41" t="s">
        <v>276</v>
      </c>
      <c r="B8" s="54">
        <v>1567</v>
      </c>
      <c r="C8" s="61">
        <v>7623</v>
      </c>
      <c r="D8" s="54">
        <v>3031</v>
      </c>
      <c r="E8" s="125">
        <v>60</v>
      </c>
      <c r="F8" s="125">
        <v>357</v>
      </c>
      <c r="G8" s="125">
        <v>849</v>
      </c>
      <c r="H8" s="125">
        <v>818</v>
      </c>
      <c r="I8" s="125">
        <v>149</v>
      </c>
      <c r="J8" s="125">
        <v>31</v>
      </c>
      <c r="K8" s="125">
        <v>41</v>
      </c>
      <c r="L8" s="125">
        <v>726</v>
      </c>
      <c r="M8" s="54">
        <v>20803</v>
      </c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</row>
    <row r="9" spans="1:27" s="20" customFormat="1" ht="27" customHeight="1">
      <c r="A9" s="41" t="s">
        <v>277</v>
      </c>
      <c r="B9" s="48">
        <v>3381</v>
      </c>
      <c r="C9" s="138">
        <v>9645</v>
      </c>
      <c r="D9" s="58">
        <v>5104</v>
      </c>
      <c r="E9" s="48">
        <v>102</v>
      </c>
      <c r="F9" s="48">
        <v>641</v>
      </c>
      <c r="G9" s="48">
        <v>1478</v>
      </c>
      <c r="H9" s="48">
        <v>1105</v>
      </c>
      <c r="I9" s="48">
        <v>245</v>
      </c>
      <c r="J9" s="48">
        <v>35</v>
      </c>
      <c r="K9" s="48">
        <v>112</v>
      </c>
      <c r="L9" s="48">
        <v>1386</v>
      </c>
      <c r="M9" s="48">
        <v>27983</v>
      </c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</row>
    <row r="10" spans="1:27" s="20" customFormat="1" ht="27" customHeight="1">
      <c r="A10" s="41" t="s">
        <v>340</v>
      </c>
      <c r="B10" s="48">
        <v>4080</v>
      </c>
      <c r="C10" s="138">
        <v>18502</v>
      </c>
      <c r="D10" s="58">
        <v>4214</v>
      </c>
      <c r="E10" s="48">
        <v>121</v>
      </c>
      <c r="F10" s="48">
        <v>741</v>
      </c>
      <c r="G10" s="48">
        <v>1750</v>
      </c>
      <c r="H10" s="48">
        <v>1242</v>
      </c>
      <c r="I10" s="48">
        <v>247</v>
      </c>
      <c r="J10" s="48">
        <v>25</v>
      </c>
      <c r="K10" s="48">
        <v>88</v>
      </c>
      <c r="L10" s="48">
        <v>0</v>
      </c>
      <c r="M10" s="48">
        <v>38651</v>
      </c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</row>
    <row r="11" spans="1:27" s="20" customFormat="1" ht="27" customHeight="1">
      <c r="A11" s="41" t="s">
        <v>545</v>
      </c>
      <c r="B11" s="48">
        <v>4676</v>
      </c>
      <c r="C11" s="48">
        <v>25198</v>
      </c>
      <c r="D11" s="48">
        <v>5962</v>
      </c>
      <c r="E11" s="48">
        <v>182</v>
      </c>
      <c r="F11" s="48">
        <v>865</v>
      </c>
      <c r="G11" s="48">
        <v>2031</v>
      </c>
      <c r="H11" s="48">
        <v>1512</v>
      </c>
      <c r="I11" s="48">
        <v>295</v>
      </c>
      <c r="J11" s="48">
        <v>41</v>
      </c>
      <c r="K11" s="48">
        <v>86</v>
      </c>
      <c r="L11" s="48">
        <v>950</v>
      </c>
      <c r="M11" s="48">
        <v>37454</v>
      </c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</row>
    <row r="12" spans="1:27" s="298" customFormat="1" ht="27" customHeight="1">
      <c r="A12" s="299" t="s">
        <v>539</v>
      </c>
      <c r="B12" s="308">
        <v>5259</v>
      </c>
      <c r="C12" s="308">
        <v>29367</v>
      </c>
      <c r="D12" s="308">
        <v>6996</v>
      </c>
      <c r="E12" s="308">
        <v>182</v>
      </c>
      <c r="F12" s="308">
        <v>1027</v>
      </c>
      <c r="G12" s="308">
        <v>2425</v>
      </c>
      <c r="H12" s="308">
        <v>1796</v>
      </c>
      <c r="I12" s="308">
        <v>361</v>
      </c>
      <c r="J12" s="308">
        <v>45</v>
      </c>
      <c r="K12" s="308">
        <v>74</v>
      </c>
      <c r="L12" s="308">
        <v>1086</v>
      </c>
      <c r="M12" s="308">
        <v>38788</v>
      </c>
      <c r="N12" s="308"/>
      <c r="O12" s="308"/>
      <c r="P12" s="308"/>
      <c r="Q12" s="308"/>
      <c r="R12" s="308"/>
      <c r="S12" s="308"/>
      <c r="T12" s="308"/>
      <c r="U12" s="308"/>
      <c r="V12" s="308"/>
      <c r="W12" s="308"/>
      <c r="X12" s="308"/>
      <c r="Y12" s="308"/>
      <c r="Z12" s="308"/>
      <c r="AA12" s="308"/>
    </row>
    <row r="13" spans="1:27" s="298" customFormat="1" ht="27" customHeight="1">
      <c r="A13" s="302" t="s">
        <v>561</v>
      </c>
      <c r="B13" s="413">
        <v>4549</v>
      </c>
      <c r="C13" s="414">
        <v>20701</v>
      </c>
      <c r="D13" s="415">
        <f>SUM(E13:L13)</f>
        <v>6292</v>
      </c>
      <c r="E13" s="415">
        <v>219</v>
      </c>
      <c r="F13" s="415">
        <v>974</v>
      </c>
      <c r="G13" s="415">
        <v>2154</v>
      </c>
      <c r="H13" s="415">
        <v>1713</v>
      </c>
      <c r="I13" s="415">
        <v>320</v>
      </c>
      <c r="J13" s="415">
        <v>38</v>
      </c>
      <c r="K13" s="415">
        <v>56</v>
      </c>
      <c r="L13" s="415">
        <v>818</v>
      </c>
      <c r="M13" s="415">
        <v>4631</v>
      </c>
      <c r="N13" s="308"/>
      <c r="O13" s="308"/>
      <c r="P13" s="308"/>
      <c r="Q13" s="308"/>
      <c r="R13" s="308"/>
      <c r="S13" s="308"/>
      <c r="T13" s="308"/>
      <c r="U13" s="308"/>
      <c r="V13" s="308"/>
      <c r="W13" s="308"/>
      <c r="X13" s="308"/>
      <c r="Y13" s="308"/>
      <c r="Z13" s="308"/>
      <c r="AA13" s="308"/>
    </row>
    <row r="14" spans="1:2" s="20" customFormat="1" ht="13.5">
      <c r="A14" s="537" t="s">
        <v>167</v>
      </c>
      <c r="B14" s="537"/>
    </row>
    <row r="15" spans="1:5" s="20" customFormat="1" ht="13.5">
      <c r="A15" s="537" t="s">
        <v>434</v>
      </c>
      <c r="B15" s="537"/>
      <c r="C15" s="537"/>
      <c r="D15" s="537"/>
      <c r="E15" s="537"/>
    </row>
    <row r="16" s="20" customFormat="1" ht="13.5"/>
    <row r="17" s="20" customFormat="1" ht="13.5"/>
    <row r="18" s="20" customFormat="1" ht="13.5"/>
    <row r="19" s="20" customFormat="1" ht="13.5"/>
    <row r="20" s="20" customFormat="1" ht="13.5"/>
    <row r="21" s="20" customFormat="1" ht="13.5"/>
    <row r="22" s="20" customFormat="1" ht="13.5"/>
    <row r="23" s="20" customFormat="1" ht="13.5"/>
    <row r="24" s="20" customFormat="1" ht="13.5"/>
    <row r="25" s="20" customFormat="1" ht="13.5"/>
    <row r="26" s="20" customFormat="1" ht="13.5"/>
    <row r="27" s="20" customFormat="1" ht="13.5"/>
    <row r="28" s="20" customFormat="1" ht="13.5"/>
    <row r="29" s="20" customFormat="1" ht="13.5"/>
    <row r="30" s="20" customFormat="1" ht="13.5"/>
    <row r="31" s="20" customFormat="1" ht="13.5"/>
    <row r="32" s="20" customFormat="1" ht="13.5"/>
    <row r="33" s="20" customFormat="1" ht="13.5"/>
    <row r="34" s="20" customFormat="1" ht="13.5"/>
    <row r="35" s="20" customFormat="1" ht="13.5"/>
    <row r="36" s="20" customFormat="1" ht="13.5"/>
    <row r="37" s="20" customFormat="1" ht="13.5"/>
    <row r="38" s="20" customFormat="1" ht="13.5"/>
    <row r="39" s="20" customFormat="1" ht="13.5"/>
    <row r="40" s="20" customFormat="1" ht="13.5"/>
    <row r="41" s="20" customFormat="1" ht="13.5"/>
    <row r="42" s="20" customFormat="1" ht="13.5"/>
    <row r="43" s="20" customFormat="1" ht="13.5"/>
    <row r="44" s="20" customFormat="1" ht="13.5"/>
    <row r="45" s="20" customFormat="1" ht="13.5"/>
    <row r="46" s="20" customFormat="1" ht="13.5"/>
    <row r="47" s="20" customFormat="1" ht="13.5"/>
    <row r="48" s="20" customFormat="1" ht="13.5"/>
    <row r="49" s="20" customFormat="1" ht="13.5"/>
    <row r="50" s="20" customFormat="1" ht="13.5"/>
    <row r="51" s="20" customFormat="1" ht="13.5"/>
    <row r="52" s="20" customFormat="1" ht="13.5"/>
    <row r="53" s="20" customFormat="1" ht="13.5"/>
    <row r="54" s="62" customFormat="1" ht="13.5"/>
    <row r="55" s="62" customFormat="1" ht="13.5"/>
    <row r="56" s="62" customFormat="1" ht="13.5"/>
    <row r="57" s="62" customFormat="1" ht="13.5"/>
    <row r="58" s="62" customFormat="1" ht="13.5"/>
    <row r="59" s="62" customFormat="1" ht="13.5"/>
    <row r="60" s="62" customFormat="1" ht="13.5"/>
    <row r="61" s="62" customFormat="1" ht="13.5"/>
    <row r="62" s="62" customFormat="1" ht="13.5"/>
    <row r="63" s="62" customFormat="1" ht="13.5"/>
    <row r="64" s="62" customFormat="1" ht="13.5"/>
    <row r="65" s="62" customFormat="1" ht="13.5"/>
    <row r="66" s="62" customFormat="1" ht="13.5"/>
    <row r="67" s="62" customFormat="1" ht="13.5"/>
    <row r="68" s="62" customFormat="1" ht="13.5"/>
    <row r="69" s="62" customFormat="1" ht="13.5"/>
    <row r="70" s="62" customFormat="1" ht="13.5"/>
    <row r="71" s="62" customFormat="1" ht="13.5"/>
    <row r="72" s="62" customFormat="1" ht="13.5"/>
    <row r="73" s="62" customFormat="1" ht="13.5"/>
    <row r="74" s="62" customFormat="1" ht="13.5"/>
    <row r="75" s="62" customFormat="1" ht="13.5"/>
    <row r="76" s="62" customFormat="1" ht="13.5"/>
    <row r="77" s="62" customFormat="1" ht="13.5"/>
    <row r="78" s="62" customFormat="1" ht="13.5"/>
    <row r="79" s="62" customFormat="1" ht="13.5"/>
    <row r="80" s="62" customFormat="1" ht="13.5"/>
    <row r="81" s="62" customFormat="1" ht="13.5"/>
    <row r="82" s="62" customFormat="1" ht="13.5"/>
    <row r="83" s="62" customFormat="1" ht="13.5"/>
    <row r="84" s="62" customFormat="1" ht="13.5"/>
    <row r="85" s="62" customFormat="1" ht="13.5"/>
    <row r="86" s="62" customFormat="1" ht="13.5"/>
    <row r="87" s="62" customFormat="1" ht="13.5"/>
    <row r="88" s="62" customFormat="1" ht="13.5"/>
    <row r="89" s="62" customFormat="1" ht="13.5"/>
    <row r="90" s="62" customFormat="1" ht="13.5"/>
    <row r="91" s="62" customFormat="1" ht="13.5"/>
    <row r="92" s="62" customFormat="1" ht="13.5"/>
    <row r="93" s="62" customFormat="1" ht="13.5"/>
    <row r="94" s="62" customFormat="1" ht="13.5"/>
    <row r="95" s="62" customFormat="1" ht="13.5"/>
    <row r="96" s="62" customFormat="1" ht="13.5"/>
    <row r="97" s="62" customFormat="1" ht="13.5"/>
  </sheetData>
  <sheetProtection/>
  <mergeCells count="9">
    <mergeCell ref="A14:B14"/>
    <mergeCell ref="A15:E15"/>
    <mergeCell ref="A2:K2"/>
    <mergeCell ref="A5:A7"/>
    <mergeCell ref="B5:L5"/>
    <mergeCell ref="M5:M7"/>
    <mergeCell ref="B6:B7"/>
    <mergeCell ref="C6:C7"/>
    <mergeCell ref="D6:L6"/>
  </mergeCells>
  <printOptions/>
  <pageMargins left="0.75" right="0.75" top="0.86" bottom="0.56" header="0.5" footer="0.5"/>
  <pageSetup horizontalDpi="600" verticalDpi="600" orientation="landscape" paperSize="9" scale="82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L67"/>
  <sheetViews>
    <sheetView zoomScalePageLayoutView="0" workbookViewId="0" topLeftCell="A1">
      <selection activeCell="A2" sqref="A2:F2"/>
    </sheetView>
  </sheetViews>
  <sheetFormatPr defaultColWidth="8.88671875" defaultRowHeight="13.5"/>
  <cols>
    <col min="1" max="6" width="10.77734375" style="219" customWidth="1"/>
    <col min="7" max="7" width="11.88671875" style="219" customWidth="1"/>
    <col min="8" max="11" width="10.77734375" style="219" customWidth="1"/>
  </cols>
  <sheetData>
    <row r="1" ht="13.5" customHeight="1"/>
    <row r="2" spans="1:6" ht="22.5" customHeight="1">
      <c r="A2" s="544" t="s">
        <v>669</v>
      </c>
      <c r="B2" s="544"/>
      <c r="C2" s="544"/>
      <c r="D2" s="544"/>
      <c r="E2" s="544"/>
      <c r="F2" s="544"/>
    </row>
    <row r="3" ht="22.5" customHeight="1"/>
    <row r="4" spans="1:6" ht="22.5" customHeight="1">
      <c r="A4" s="545" t="s">
        <v>435</v>
      </c>
      <c r="B4" s="545"/>
      <c r="C4" s="545"/>
      <c r="D4" s="545"/>
      <c r="E4" s="545"/>
      <c r="F4" s="545"/>
    </row>
    <row r="5" ht="11.25" customHeight="1"/>
    <row r="6" spans="1:12" s="269" customFormat="1" ht="33" customHeight="1">
      <c r="A6" s="264" t="s">
        <v>165</v>
      </c>
      <c r="B6" s="265" t="s">
        <v>255</v>
      </c>
      <c r="C6" s="264" t="s">
        <v>436</v>
      </c>
      <c r="D6" s="264" t="s">
        <v>437</v>
      </c>
      <c r="E6" s="264" t="s">
        <v>438</v>
      </c>
      <c r="F6" s="264" t="s">
        <v>439</v>
      </c>
      <c r="G6" s="264" t="s">
        <v>440</v>
      </c>
      <c r="H6" s="266" t="s">
        <v>441</v>
      </c>
      <c r="I6" s="266" t="s">
        <v>442</v>
      </c>
      <c r="J6" s="264" t="s">
        <v>443</v>
      </c>
      <c r="K6" s="267" t="s">
        <v>444</v>
      </c>
      <c r="L6" s="268"/>
    </row>
    <row r="7" spans="1:11" s="269" customFormat="1" ht="25.5" customHeight="1">
      <c r="A7" s="270" t="s">
        <v>151</v>
      </c>
      <c r="B7" s="271">
        <f>SUM(C7:K7)</f>
        <v>36890</v>
      </c>
      <c r="C7" s="271">
        <v>5500</v>
      </c>
      <c r="D7" s="271">
        <v>10622</v>
      </c>
      <c r="E7" s="271">
        <v>4294</v>
      </c>
      <c r="F7" s="271">
        <v>10640</v>
      </c>
      <c r="G7" s="271">
        <v>5774</v>
      </c>
      <c r="H7" s="271">
        <v>60</v>
      </c>
      <c r="I7" s="271">
        <v>0</v>
      </c>
      <c r="J7" s="271">
        <v>0</v>
      </c>
      <c r="K7" s="271">
        <v>0</v>
      </c>
    </row>
    <row r="8" spans="1:11" s="269" customFormat="1" ht="25.5" customHeight="1">
      <c r="A8" s="270" t="s">
        <v>277</v>
      </c>
      <c r="B8" s="271">
        <f>SUM(C8:K8)</f>
        <v>45410</v>
      </c>
      <c r="C8" s="271">
        <v>3450</v>
      </c>
      <c r="D8" s="271">
        <v>15318</v>
      </c>
      <c r="E8" s="271">
        <v>5019</v>
      </c>
      <c r="F8" s="271">
        <v>12992</v>
      </c>
      <c r="G8" s="271">
        <v>5928</v>
      </c>
      <c r="H8" s="271">
        <v>48</v>
      </c>
      <c r="I8" s="271">
        <v>0</v>
      </c>
      <c r="J8" s="271">
        <v>0</v>
      </c>
      <c r="K8" s="271">
        <v>2655</v>
      </c>
    </row>
    <row r="9" spans="1:11" s="269" customFormat="1" ht="25.5" customHeight="1">
      <c r="A9" s="270" t="s">
        <v>340</v>
      </c>
      <c r="B9" s="271">
        <v>29087</v>
      </c>
      <c r="C9" s="271">
        <v>5595</v>
      </c>
      <c r="D9" s="271">
        <v>8001</v>
      </c>
      <c r="E9" s="271">
        <v>1689</v>
      </c>
      <c r="F9" s="271">
        <v>5590</v>
      </c>
      <c r="G9" s="271">
        <v>6279</v>
      </c>
      <c r="H9" s="271">
        <v>48</v>
      </c>
      <c r="I9" s="271">
        <v>0</v>
      </c>
      <c r="J9" s="271">
        <v>0</v>
      </c>
      <c r="K9" s="271">
        <v>1885</v>
      </c>
    </row>
    <row r="10" spans="1:11" s="269" customFormat="1" ht="25.5" customHeight="1">
      <c r="A10" s="270" t="s">
        <v>511</v>
      </c>
      <c r="B10" s="271">
        <v>52946</v>
      </c>
      <c r="C10" s="271">
        <v>9060</v>
      </c>
      <c r="D10" s="271">
        <v>15610</v>
      </c>
      <c r="E10" s="271">
        <v>2165</v>
      </c>
      <c r="F10" s="271">
        <v>20041</v>
      </c>
      <c r="G10" s="271">
        <v>4640</v>
      </c>
      <c r="H10" s="271">
        <v>43</v>
      </c>
      <c r="I10" s="271">
        <v>0</v>
      </c>
      <c r="J10" s="271">
        <v>0</v>
      </c>
      <c r="K10" s="271">
        <v>1387</v>
      </c>
    </row>
    <row r="11" spans="1:11" s="275" customFormat="1" ht="25.5" customHeight="1">
      <c r="A11" s="309" t="s">
        <v>539</v>
      </c>
      <c r="B11" s="310">
        <v>58485</v>
      </c>
      <c r="C11" s="311">
        <v>7781</v>
      </c>
      <c r="D11" s="311">
        <v>20436</v>
      </c>
      <c r="E11" s="311">
        <v>4367</v>
      </c>
      <c r="F11" s="310">
        <v>19186</v>
      </c>
      <c r="G11" s="310">
        <v>5202</v>
      </c>
      <c r="H11" s="310">
        <v>0</v>
      </c>
      <c r="I11" s="310">
        <v>0</v>
      </c>
      <c r="J11" s="310">
        <v>0</v>
      </c>
      <c r="K11" s="275">
        <v>1513</v>
      </c>
    </row>
    <row r="12" spans="1:11" s="275" customFormat="1" ht="25.5" customHeight="1">
      <c r="A12" s="416" t="s">
        <v>561</v>
      </c>
      <c r="B12" s="417">
        <f>SUM(C12:K12)</f>
        <v>66198</v>
      </c>
      <c r="C12" s="418">
        <v>6118</v>
      </c>
      <c r="D12" s="418">
        <v>8296</v>
      </c>
      <c r="E12" s="418">
        <v>19049</v>
      </c>
      <c r="F12" s="417">
        <v>24965</v>
      </c>
      <c r="G12" s="419">
        <v>7708</v>
      </c>
      <c r="H12" s="417">
        <v>62</v>
      </c>
      <c r="I12" s="417">
        <v>0</v>
      </c>
      <c r="J12" s="417">
        <v>0</v>
      </c>
      <c r="K12" s="420">
        <v>0</v>
      </c>
    </row>
    <row r="13" spans="1:11" s="275" customFormat="1" ht="22.5" customHeight="1">
      <c r="A13" s="310"/>
      <c r="B13" s="310"/>
      <c r="C13" s="310"/>
      <c r="D13" s="310"/>
      <c r="E13" s="310"/>
      <c r="F13" s="310"/>
      <c r="G13" s="310"/>
      <c r="H13" s="310"/>
      <c r="I13" s="310"/>
      <c r="J13" s="310"/>
      <c r="K13" s="310"/>
    </row>
    <row r="14" spans="1:11" s="275" customFormat="1" ht="22.5" customHeight="1">
      <c r="A14" s="546" t="s">
        <v>445</v>
      </c>
      <c r="B14" s="546"/>
      <c r="C14" s="546"/>
      <c r="D14" s="546"/>
      <c r="E14" s="546"/>
      <c r="F14" s="310"/>
      <c r="G14" s="310"/>
      <c r="H14" s="310"/>
      <c r="I14" s="310"/>
      <c r="J14" s="310"/>
      <c r="K14" s="310"/>
    </row>
    <row r="15" spans="1:11" s="275" customFormat="1" ht="11.25" customHeight="1">
      <c r="A15" s="310"/>
      <c r="B15" s="310"/>
      <c r="C15" s="310"/>
      <c r="D15" s="310"/>
      <c r="E15" s="310"/>
      <c r="F15" s="310"/>
      <c r="G15" s="310"/>
      <c r="H15" s="310"/>
      <c r="I15" s="310"/>
      <c r="J15" s="310"/>
      <c r="K15" s="310"/>
    </row>
    <row r="16" spans="1:12" s="275" customFormat="1" ht="33" customHeight="1">
      <c r="A16" s="312" t="s">
        <v>165</v>
      </c>
      <c r="B16" s="313" t="s">
        <v>255</v>
      </c>
      <c r="C16" s="312" t="s">
        <v>446</v>
      </c>
      <c r="D16" s="312" t="s">
        <v>447</v>
      </c>
      <c r="E16" s="314" t="s">
        <v>448</v>
      </c>
      <c r="F16" s="312" t="s">
        <v>449</v>
      </c>
      <c r="G16" s="314" t="s">
        <v>450</v>
      </c>
      <c r="H16" s="314" t="s">
        <v>451</v>
      </c>
      <c r="I16" s="314" t="s">
        <v>452</v>
      </c>
      <c r="J16" s="312" t="s">
        <v>453</v>
      </c>
      <c r="K16" s="315" t="s">
        <v>454</v>
      </c>
      <c r="L16" s="256"/>
    </row>
    <row r="17" spans="1:11" s="275" customFormat="1" ht="25.5" customHeight="1">
      <c r="A17" s="309" t="s">
        <v>151</v>
      </c>
      <c r="B17" s="310">
        <f>SUM(C17:K17)</f>
        <v>19046</v>
      </c>
      <c r="C17" s="310">
        <v>11336</v>
      </c>
      <c r="D17" s="310">
        <v>6801</v>
      </c>
      <c r="E17" s="310">
        <v>409</v>
      </c>
      <c r="F17" s="310">
        <v>0</v>
      </c>
      <c r="G17" s="310">
        <v>0</v>
      </c>
      <c r="H17" s="310">
        <v>0</v>
      </c>
      <c r="I17" s="310">
        <v>0</v>
      </c>
      <c r="J17" s="310">
        <v>500</v>
      </c>
      <c r="K17" s="310">
        <v>0</v>
      </c>
    </row>
    <row r="18" spans="1:11" s="275" customFormat="1" ht="25.5" customHeight="1">
      <c r="A18" s="309" t="s">
        <v>277</v>
      </c>
      <c r="B18" s="310">
        <f>SUM(C18:K18)</f>
        <v>16443</v>
      </c>
      <c r="C18" s="310">
        <v>9039</v>
      </c>
      <c r="D18" s="310">
        <v>5884</v>
      </c>
      <c r="E18" s="310">
        <v>799</v>
      </c>
      <c r="F18" s="310">
        <v>221</v>
      </c>
      <c r="G18" s="310">
        <v>0</v>
      </c>
      <c r="H18" s="310">
        <v>0</v>
      </c>
      <c r="I18" s="310">
        <v>0</v>
      </c>
      <c r="J18" s="310">
        <v>500</v>
      </c>
      <c r="K18" s="310">
        <v>0</v>
      </c>
    </row>
    <row r="19" spans="1:11" s="275" customFormat="1" ht="25.5" customHeight="1">
      <c r="A19" s="309" t="s">
        <v>340</v>
      </c>
      <c r="B19" s="310">
        <v>18956</v>
      </c>
      <c r="C19" s="310">
        <v>11603</v>
      </c>
      <c r="D19" s="310">
        <v>5220</v>
      </c>
      <c r="E19" s="310">
        <v>597</v>
      </c>
      <c r="F19" s="310">
        <v>0</v>
      </c>
      <c r="G19" s="310">
        <v>0</v>
      </c>
      <c r="H19" s="310">
        <v>150</v>
      </c>
      <c r="I19" s="310">
        <v>0</v>
      </c>
      <c r="J19" s="310">
        <v>1386</v>
      </c>
      <c r="K19" s="310">
        <v>0</v>
      </c>
    </row>
    <row r="20" spans="1:11" s="275" customFormat="1" ht="25.5" customHeight="1">
      <c r="A20" s="309" t="s">
        <v>511</v>
      </c>
      <c r="B20" s="310">
        <v>29396</v>
      </c>
      <c r="C20" s="310">
        <v>10739</v>
      </c>
      <c r="D20" s="310">
        <v>6539</v>
      </c>
      <c r="E20" s="310">
        <v>9721</v>
      </c>
      <c r="F20" s="250" t="s">
        <v>298</v>
      </c>
      <c r="G20" s="310">
        <f>-H23</f>
        <v>0</v>
      </c>
      <c r="H20" s="310">
        <f>-I20</f>
        <v>0</v>
      </c>
      <c r="I20" s="310">
        <v>0</v>
      </c>
      <c r="J20" s="310">
        <v>2397</v>
      </c>
      <c r="K20" s="310"/>
    </row>
    <row r="21" spans="1:11" s="275" customFormat="1" ht="25.5" customHeight="1">
      <c r="A21" s="309" t="s">
        <v>539</v>
      </c>
      <c r="B21" s="310">
        <v>36971</v>
      </c>
      <c r="C21" s="310">
        <v>15793</v>
      </c>
      <c r="D21" s="310">
        <v>13720</v>
      </c>
      <c r="E21" s="310">
        <v>5127</v>
      </c>
      <c r="F21" s="250">
        <v>0</v>
      </c>
      <c r="G21" s="310">
        <v>0</v>
      </c>
      <c r="H21" s="310">
        <v>0</v>
      </c>
      <c r="I21" s="310">
        <v>0</v>
      </c>
      <c r="J21" s="311">
        <v>2331</v>
      </c>
      <c r="K21" s="310">
        <v>0</v>
      </c>
    </row>
    <row r="22" spans="1:11" s="275" customFormat="1" ht="25.5" customHeight="1">
      <c r="A22" s="416" t="s">
        <v>561</v>
      </c>
      <c r="B22" s="417">
        <f>SUM(C22:K22)</f>
        <v>35311</v>
      </c>
      <c r="C22" s="417">
        <v>18263</v>
      </c>
      <c r="D22" s="417">
        <v>9605</v>
      </c>
      <c r="E22" s="417">
        <v>6831</v>
      </c>
      <c r="F22" s="380">
        <v>0</v>
      </c>
      <c r="G22" s="417">
        <v>0</v>
      </c>
      <c r="H22" s="417">
        <v>0</v>
      </c>
      <c r="I22" s="417">
        <v>0</v>
      </c>
      <c r="J22" s="418">
        <v>612</v>
      </c>
      <c r="K22" s="417">
        <v>0</v>
      </c>
    </row>
    <row r="23" spans="1:11" s="268" customFormat="1" ht="19.5" customHeight="1">
      <c r="A23" s="547" t="s">
        <v>567</v>
      </c>
      <c r="B23" s="547"/>
      <c r="C23" s="547"/>
      <c r="D23" s="263"/>
      <c r="E23" s="263"/>
      <c r="F23" s="263"/>
      <c r="G23" s="263"/>
      <c r="H23" s="263"/>
      <c r="I23" s="263"/>
      <c r="J23" s="263"/>
      <c r="K23" s="263"/>
    </row>
    <row r="24" spans="1:11" s="269" customFormat="1" ht="22.5" customHeight="1">
      <c r="A24" s="271"/>
      <c r="B24" s="271"/>
      <c r="C24" s="271"/>
      <c r="D24" s="271"/>
      <c r="E24" s="271"/>
      <c r="F24" s="271"/>
      <c r="G24" s="271"/>
      <c r="H24" s="271"/>
      <c r="I24" s="271"/>
      <c r="J24" s="271"/>
      <c r="K24" s="271"/>
    </row>
    <row r="25" spans="1:11" s="269" customFormat="1" ht="22.5" customHeight="1">
      <c r="A25" s="271"/>
      <c r="B25" s="271"/>
      <c r="C25" s="271"/>
      <c r="D25" s="271"/>
      <c r="E25" s="271"/>
      <c r="F25" s="271"/>
      <c r="G25" s="271"/>
      <c r="H25" s="271"/>
      <c r="I25" s="271"/>
      <c r="J25" s="271"/>
      <c r="K25" s="271"/>
    </row>
    <row r="26" spans="1:11" s="269" customFormat="1" ht="22.5" customHeight="1">
      <c r="A26" s="271"/>
      <c r="B26" s="271"/>
      <c r="C26" s="271"/>
      <c r="D26" s="271"/>
      <c r="E26" s="271"/>
      <c r="F26" s="271"/>
      <c r="G26" s="271"/>
      <c r="H26" s="271"/>
      <c r="I26" s="271"/>
      <c r="J26" s="271"/>
      <c r="K26" s="271"/>
    </row>
    <row r="27" spans="1:11" s="269" customFormat="1" ht="22.5" customHeight="1">
      <c r="A27" s="271"/>
      <c r="B27" s="271"/>
      <c r="C27" s="271"/>
      <c r="D27" s="271"/>
      <c r="E27" s="271"/>
      <c r="F27" s="271"/>
      <c r="G27" s="271"/>
      <c r="H27" s="271"/>
      <c r="I27" s="271"/>
      <c r="J27" s="271"/>
      <c r="K27" s="271"/>
    </row>
    <row r="28" spans="1:11" s="84" customFormat="1" ht="22.5" customHeight="1">
      <c r="A28" s="220"/>
      <c r="B28" s="220"/>
      <c r="C28" s="220"/>
      <c r="D28" s="220"/>
      <c r="E28" s="220"/>
      <c r="F28" s="220"/>
      <c r="G28" s="220"/>
      <c r="H28" s="220"/>
      <c r="I28" s="220"/>
      <c r="J28" s="220"/>
      <c r="K28" s="220"/>
    </row>
    <row r="29" spans="1:11" s="84" customFormat="1" ht="22.5" customHeight="1">
      <c r="A29" s="220"/>
      <c r="B29" s="220"/>
      <c r="C29" s="220"/>
      <c r="D29" s="220"/>
      <c r="E29" s="220"/>
      <c r="F29" s="220"/>
      <c r="G29" s="220"/>
      <c r="H29" s="220"/>
      <c r="I29" s="220"/>
      <c r="J29" s="220"/>
      <c r="K29" s="220"/>
    </row>
    <row r="30" spans="1:11" s="84" customFormat="1" ht="13.5">
      <c r="A30" s="220"/>
      <c r="B30" s="220"/>
      <c r="C30" s="220"/>
      <c r="D30" s="220"/>
      <c r="E30" s="220"/>
      <c r="F30" s="220"/>
      <c r="G30" s="220"/>
      <c r="H30" s="220"/>
      <c r="I30" s="220"/>
      <c r="J30" s="220"/>
      <c r="K30" s="220"/>
    </row>
    <row r="31" spans="1:11" s="84" customFormat="1" ht="13.5">
      <c r="A31" s="220"/>
      <c r="B31" s="220"/>
      <c r="C31" s="220"/>
      <c r="D31" s="220"/>
      <c r="E31" s="220"/>
      <c r="F31" s="220"/>
      <c r="G31" s="220"/>
      <c r="H31" s="220"/>
      <c r="I31" s="220"/>
      <c r="J31" s="220"/>
      <c r="K31" s="220"/>
    </row>
    <row r="32" spans="1:11" s="84" customFormat="1" ht="13.5">
      <c r="A32" s="220"/>
      <c r="B32" s="220"/>
      <c r="C32" s="220"/>
      <c r="D32" s="220"/>
      <c r="E32" s="220"/>
      <c r="F32" s="220"/>
      <c r="G32" s="220"/>
      <c r="H32" s="220"/>
      <c r="I32" s="220"/>
      <c r="J32" s="220"/>
      <c r="K32" s="220"/>
    </row>
    <row r="33" spans="1:11" s="84" customFormat="1" ht="13.5">
      <c r="A33" s="220"/>
      <c r="B33" s="220"/>
      <c r="C33" s="220"/>
      <c r="D33" s="220"/>
      <c r="E33" s="220"/>
      <c r="F33" s="220"/>
      <c r="G33" s="220"/>
      <c r="H33" s="220"/>
      <c r="I33" s="220"/>
      <c r="J33" s="220"/>
      <c r="K33" s="220"/>
    </row>
    <row r="34" spans="1:11" s="84" customFormat="1" ht="13.5">
      <c r="A34" s="220"/>
      <c r="B34" s="220"/>
      <c r="C34" s="220"/>
      <c r="D34" s="220"/>
      <c r="E34" s="220"/>
      <c r="F34" s="220"/>
      <c r="G34" s="220"/>
      <c r="H34" s="220"/>
      <c r="I34" s="220"/>
      <c r="J34" s="220"/>
      <c r="K34" s="220"/>
    </row>
    <row r="35" spans="1:11" s="84" customFormat="1" ht="13.5">
      <c r="A35" s="220"/>
      <c r="B35" s="220"/>
      <c r="C35" s="220"/>
      <c r="D35" s="220"/>
      <c r="E35" s="220"/>
      <c r="F35" s="220"/>
      <c r="G35" s="220"/>
      <c r="H35" s="220"/>
      <c r="I35" s="220"/>
      <c r="J35" s="220"/>
      <c r="K35" s="220"/>
    </row>
    <row r="36" spans="1:11" s="84" customFormat="1" ht="13.5">
      <c r="A36" s="220"/>
      <c r="B36" s="220"/>
      <c r="C36" s="220"/>
      <c r="D36" s="220"/>
      <c r="E36" s="220"/>
      <c r="F36" s="220"/>
      <c r="G36" s="220"/>
      <c r="H36" s="220"/>
      <c r="I36" s="220"/>
      <c r="J36" s="220"/>
      <c r="K36" s="220"/>
    </row>
    <row r="37" spans="1:11" s="84" customFormat="1" ht="13.5">
      <c r="A37" s="220"/>
      <c r="B37" s="220"/>
      <c r="C37" s="220"/>
      <c r="D37" s="220"/>
      <c r="E37" s="220"/>
      <c r="F37" s="220"/>
      <c r="G37" s="220"/>
      <c r="H37" s="220"/>
      <c r="I37" s="220"/>
      <c r="J37" s="220"/>
      <c r="K37" s="220"/>
    </row>
    <row r="38" spans="1:11" s="222" customFormat="1" ht="13.5">
      <c r="A38" s="221"/>
      <c r="B38" s="221"/>
      <c r="C38" s="221"/>
      <c r="D38" s="221"/>
      <c r="E38" s="221"/>
      <c r="F38" s="221"/>
      <c r="G38" s="221"/>
      <c r="H38" s="221"/>
      <c r="I38" s="221"/>
      <c r="J38" s="221"/>
      <c r="K38" s="221"/>
    </row>
    <row r="39" spans="1:11" s="222" customFormat="1" ht="13.5">
      <c r="A39" s="221"/>
      <c r="B39" s="221"/>
      <c r="C39" s="221"/>
      <c r="D39" s="221"/>
      <c r="E39" s="221"/>
      <c r="F39" s="221"/>
      <c r="G39" s="221"/>
      <c r="H39" s="221"/>
      <c r="I39" s="221"/>
      <c r="J39" s="221"/>
      <c r="K39" s="221"/>
    </row>
    <row r="40" spans="1:11" s="222" customFormat="1" ht="13.5">
      <c r="A40" s="221"/>
      <c r="B40" s="221"/>
      <c r="C40" s="221"/>
      <c r="D40" s="221"/>
      <c r="E40" s="221"/>
      <c r="F40" s="221"/>
      <c r="G40" s="221"/>
      <c r="H40" s="221"/>
      <c r="I40" s="221"/>
      <c r="J40" s="221"/>
      <c r="K40" s="221"/>
    </row>
    <row r="41" spans="1:11" s="222" customFormat="1" ht="13.5">
      <c r="A41" s="221"/>
      <c r="B41" s="221"/>
      <c r="C41" s="221"/>
      <c r="D41" s="221"/>
      <c r="E41" s="221"/>
      <c r="F41" s="221"/>
      <c r="G41" s="221"/>
      <c r="H41" s="221"/>
      <c r="I41" s="221"/>
      <c r="J41" s="221"/>
      <c r="K41" s="221"/>
    </row>
    <row r="42" spans="1:11" s="222" customFormat="1" ht="13.5">
      <c r="A42" s="221"/>
      <c r="B42" s="221"/>
      <c r="C42" s="221"/>
      <c r="D42" s="221"/>
      <c r="E42" s="221"/>
      <c r="F42" s="221"/>
      <c r="G42" s="221"/>
      <c r="H42" s="221"/>
      <c r="I42" s="221"/>
      <c r="J42" s="221"/>
      <c r="K42" s="221"/>
    </row>
    <row r="43" spans="1:11" s="222" customFormat="1" ht="13.5">
      <c r="A43" s="221"/>
      <c r="B43" s="221"/>
      <c r="C43" s="221"/>
      <c r="D43" s="221"/>
      <c r="E43" s="221"/>
      <c r="F43" s="221"/>
      <c r="G43" s="221"/>
      <c r="H43" s="221"/>
      <c r="I43" s="221"/>
      <c r="J43" s="221"/>
      <c r="K43" s="221"/>
    </row>
    <row r="44" spans="1:11" s="222" customFormat="1" ht="13.5">
      <c r="A44" s="221"/>
      <c r="B44" s="221"/>
      <c r="C44" s="221"/>
      <c r="D44" s="221"/>
      <c r="E44" s="221"/>
      <c r="F44" s="221"/>
      <c r="G44" s="221"/>
      <c r="H44" s="221"/>
      <c r="I44" s="221"/>
      <c r="J44" s="221"/>
      <c r="K44" s="221"/>
    </row>
    <row r="45" spans="1:11" s="222" customFormat="1" ht="13.5">
      <c r="A45" s="221"/>
      <c r="B45" s="221"/>
      <c r="C45" s="221"/>
      <c r="D45" s="221"/>
      <c r="E45" s="221"/>
      <c r="F45" s="221"/>
      <c r="G45" s="221"/>
      <c r="H45" s="221"/>
      <c r="I45" s="221"/>
      <c r="J45" s="221"/>
      <c r="K45" s="221"/>
    </row>
    <row r="46" spans="1:11" s="222" customFormat="1" ht="13.5">
      <c r="A46" s="221"/>
      <c r="B46" s="221"/>
      <c r="C46" s="221"/>
      <c r="D46" s="221"/>
      <c r="E46" s="221"/>
      <c r="F46" s="221"/>
      <c r="G46" s="221"/>
      <c r="H46" s="221"/>
      <c r="I46" s="221"/>
      <c r="J46" s="221"/>
      <c r="K46" s="221"/>
    </row>
    <row r="47" spans="1:11" s="222" customFormat="1" ht="13.5">
      <c r="A47" s="221"/>
      <c r="B47" s="221"/>
      <c r="C47" s="221"/>
      <c r="D47" s="221"/>
      <c r="E47" s="221"/>
      <c r="F47" s="221"/>
      <c r="G47" s="221"/>
      <c r="H47" s="221"/>
      <c r="I47" s="221"/>
      <c r="J47" s="221"/>
      <c r="K47" s="221"/>
    </row>
    <row r="48" spans="1:11" s="222" customFormat="1" ht="13.5">
      <c r="A48" s="221"/>
      <c r="B48" s="221"/>
      <c r="C48" s="221"/>
      <c r="D48" s="221"/>
      <c r="E48" s="221"/>
      <c r="F48" s="221"/>
      <c r="G48" s="221"/>
      <c r="H48" s="221"/>
      <c r="I48" s="221"/>
      <c r="J48" s="221"/>
      <c r="K48" s="221"/>
    </row>
    <row r="49" spans="1:11" s="222" customFormat="1" ht="13.5">
      <c r="A49" s="221"/>
      <c r="B49" s="221"/>
      <c r="C49" s="221"/>
      <c r="D49" s="221"/>
      <c r="E49" s="221"/>
      <c r="F49" s="221"/>
      <c r="G49" s="221"/>
      <c r="H49" s="221"/>
      <c r="I49" s="221"/>
      <c r="J49" s="221"/>
      <c r="K49" s="221"/>
    </row>
    <row r="50" spans="1:11" s="222" customFormat="1" ht="13.5">
      <c r="A50" s="221"/>
      <c r="B50" s="221"/>
      <c r="C50" s="221"/>
      <c r="D50" s="221"/>
      <c r="E50" s="221"/>
      <c r="F50" s="221"/>
      <c r="G50" s="221"/>
      <c r="H50" s="221"/>
      <c r="I50" s="221"/>
      <c r="J50" s="221"/>
      <c r="K50" s="221"/>
    </row>
    <row r="51" spans="1:11" s="222" customFormat="1" ht="13.5">
      <c r="A51" s="221"/>
      <c r="B51" s="221"/>
      <c r="C51" s="221"/>
      <c r="D51" s="221"/>
      <c r="E51" s="221"/>
      <c r="F51" s="221"/>
      <c r="G51" s="221"/>
      <c r="H51" s="221"/>
      <c r="I51" s="221"/>
      <c r="J51" s="221"/>
      <c r="K51" s="221"/>
    </row>
    <row r="52" spans="1:11" s="222" customFormat="1" ht="13.5">
      <c r="A52" s="221"/>
      <c r="B52" s="221"/>
      <c r="C52" s="221"/>
      <c r="D52" s="221"/>
      <c r="E52" s="221"/>
      <c r="F52" s="221"/>
      <c r="G52" s="221"/>
      <c r="H52" s="221"/>
      <c r="I52" s="221"/>
      <c r="J52" s="221"/>
      <c r="K52" s="221"/>
    </row>
    <row r="53" spans="1:11" s="222" customFormat="1" ht="13.5">
      <c r="A53" s="221"/>
      <c r="B53" s="221"/>
      <c r="C53" s="221"/>
      <c r="D53" s="221"/>
      <c r="E53" s="221"/>
      <c r="F53" s="221"/>
      <c r="G53" s="221"/>
      <c r="H53" s="221"/>
      <c r="I53" s="221"/>
      <c r="J53" s="221"/>
      <c r="K53" s="221"/>
    </row>
    <row r="54" spans="1:11" s="222" customFormat="1" ht="13.5">
      <c r="A54" s="221"/>
      <c r="B54" s="221"/>
      <c r="C54" s="221"/>
      <c r="D54" s="221"/>
      <c r="E54" s="221"/>
      <c r="F54" s="221"/>
      <c r="G54" s="221"/>
      <c r="H54" s="221"/>
      <c r="I54" s="221"/>
      <c r="J54" s="221"/>
      <c r="K54" s="221"/>
    </row>
    <row r="55" spans="1:11" s="222" customFormat="1" ht="13.5">
      <c r="A55" s="221"/>
      <c r="B55" s="221"/>
      <c r="C55" s="221"/>
      <c r="D55" s="221"/>
      <c r="E55" s="221"/>
      <c r="F55" s="221"/>
      <c r="G55" s="221"/>
      <c r="H55" s="221"/>
      <c r="I55" s="221"/>
      <c r="J55" s="221"/>
      <c r="K55" s="221"/>
    </row>
    <row r="56" spans="1:11" s="222" customFormat="1" ht="13.5">
      <c r="A56" s="221"/>
      <c r="B56" s="221"/>
      <c r="C56" s="221"/>
      <c r="D56" s="221"/>
      <c r="E56" s="221"/>
      <c r="F56" s="221"/>
      <c r="G56" s="221"/>
      <c r="H56" s="221"/>
      <c r="I56" s="221"/>
      <c r="J56" s="221"/>
      <c r="K56" s="221"/>
    </row>
    <row r="57" spans="1:11" s="222" customFormat="1" ht="13.5">
      <c r="A57" s="221"/>
      <c r="B57" s="221"/>
      <c r="C57" s="221"/>
      <c r="D57" s="221"/>
      <c r="E57" s="221"/>
      <c r="F57" s="221"/>
      <c r="G57" s="221"/>
      <c r="H57" s="221"/>
      <c r="I57" s="221"/>
      <c r="J57" s="221"/>
      <c r="K57" s="221"/>
    </row>
    <row r="58" spans="1:11" s="222" customFormat="1" ht="13.5">
      <c r="A58" s="221"/>
      <c r="B58" s="221"/>
      <c r="C58" s="221"/>
      <c r="D58" s="221"/>
      <c r="E58" s="221"/>
      <c r="F58" s="221"/>
      <c r="G58" s="221"/>
      <c r="H58" s="221"/>
      <c r="I58" s="221"/>
      <c r="J58" s="221"/>
      <c r="K58" s="221"/>
    </row>
    <row r="59" spans="1:11" s="222" customFormat="1" ht="13.5">
      <c r="A59" s="221"/>
      <c r="B59" s="221"/>
      <c r="C59" s="221"/>
      <c r="D59" s="221"/>
      <c r="E59" s="221"/>
      <c r="F59" s="221"/>
      <c r="G59" s="221"/>
      <c r="H59" s="221"/>
      <c r="I59" s="221"/>
      <c r="J59" s="221"/>
      <c r="K59" s="221"/>
    </row>
    <row r="60" spans="1:11" s="222" customFormat="1" ht="13.5">
      <c r="A60" s="221"/>
      <c r="B60" s="221"/>
      <c r="C60" s="221"/>
      <c r="D60" s="221"/>
      <c r="E60" s="221"/>
      <c r="F60" s="221"/>
      <c r="G60" s="221"/>
      <c r="H60" s="221"/>
      <c r="I60" s="221"/>
      <c r="J60" s="221"/>
      <c r="K60" s="221"/>
    </row>
    <row r="61" spans="1:11" s="222" customFormat="1" ht="13.5">
      <c r="A61" s="221"/>
      <c r="B61" s="221"/>
      <c r="C61" s="221"/>
      <c r="D61" s="221"/>
      <c r="E61" s="221"/>
      <c r="F61" s="221"/>
      <c r="G61" s="221"/>
      <c r="H61" s="221"/>
      <c r="I61" s="221"/>
      <c r="J61" s="221"/>
      <c r="K61" s="221"/>
    </row>
    <row r="62" spans="1:11" s="222" customFormat="1" ht="13.5">
      <c r="A62" s="221"/>
      <c r="B62" s="221"/>
      <c r="C62" s="221"/>
      <c r="D62" s="221"/>
      <c r="E62" s="221"/>
      <c r="F62" s="221"/>
      <c r="G62" s="221"/>
      <c r="H62" s="221"/>
      <c r="I62" s="221"/>
      <c r="J62" s="221"/>
      <c r="K62" s="221"/>
    </row>
    <row r="63" spans="1:11" s="222" customFormat="1" ht="13.5">
      <c r="A63" s="221"/>
      <c r="B63" s="221"/>
      <c r="C63" s="221"/>
      <c r="D63" s="221"/>
      <c r="E63" s="221"/>
      <c r="F63" s="221"/>
      <c r="G63" s="221"/>
      <c r="H63" s="221"/>
      <c r="I63" s="221"/>
      <c r="J63" s="221"/>
      <c r="K63" s="221"/>
    </row>
    <row r="64" spans="1:11" s="222" customFormat="1" ht="13.5">
      <c r="A64" s="221"/>
      <c r="B64" s="221"/>
      <c r="C64" s="221"/>
      <c r="D64" s="221"/>
      <c r="E64" s="221"/>
      <c r="F64" s="221"/>
      <c r="G64" s="221"/>
      <c r="H64" s="221"/>
      <c r="I64" s="221"/>
      <c r="J64" s="221"/>
      <c r="K64" s="221"/>
    </row>
    <row r="65" spans="1:11" s="222" customFormat="1" ht="13.5">
      <c r="A65" s="221"/>
      <c r="B65" s="221"/>
      <c r="C65" s="221"/>
      <c r="D65" s="221"/>
      <c r="E65" s="221"/>
      <c r="F65" s="221"/>
      <c r="G65" s="221"/>
      <c r="H65" s="221"/>
      <c r="I65" s="221"/>
      <c r="J65" s="221"/>
      <c r="K65" s="221"/>
    </row>
    <row r="66" spans="1:11" s="222" customFormat="1" ht="13.5">
      <c r="A66" s="221"/>
      <c r="B66" s="221"/>
      <c r="C66" s="221"/>
      <c r="D66" s="221"/>
      <c r="E66" s="221"/>
      <c r="F66" s="221"/>
      <c r="G66" s="221"/>
      <c r="H66" s="221"/>
      <c r="I66" s="221"/>
      <c r="J66" s="221"/>
      <c r="K66" s="221"/>
    </row>
    <row r="67" spans="1:11" s="222" customFormat="1" ht="13.5">
      <c r="A67" s="221"/>
      <c r="B67" s="221"/>
      <c r="C67" s="221"/>
      <c r="D67" s="221"/>
      <c r="E67" s="221"/>
      <c r="F67" s="221"/>
      <c r="G67" s="221"/>
      <c r="H67" s="221"/>
      <c r="I67" s="221"/>
      <c r="J67" s="221"/>
      <c r="K67" s="221"/>
    </row>
  </sheetData>
  <sheetProtection/>
  <mergeCells count="4">
    <mergeCell ref="A2:F2"/>
    <mergeCell ref="A4:F4"/>
    <mergeCell ref="A14:E14"/>
    <mergeCell ref="A23:C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5"/>
  <sheetViews>
    <sheetView zoomScalePageLayoutView="0" workbookViewId="0" topLeftCell="A1">
      <selection activeCell="A2" sqref="A2:N2"/>
    </sheetView>
  </sheetViews>
  <sheetFormatPr defaultColWidth="8.88671875" defaultRowHeight="13.5"/>
  <cols>
    <col min="1" max="1" width="8.88671875" style="14" customWidth="1"/>
    <col min="2" max="2" width="6.77734375" style="14" customWidth="1"/>
    <col min="3" max="4" width="6.88671875" style="14" customWidth="1"/>
    <col min="5" max="5" width="7.4453125" style="14" customWidth="1"/>
    <col min="6" max="8" width="7.99609375" style="14" customWidth="1"/>
    <col min="9" max="9" width="6.99609375" style="14" customWidth="1"/>
    <col min="10" max="10" width="6.5546875" style="14" customWidth="1"/>
    <col min="11" max="11" width="6.99609375" style="14" customWidth="1"/>
    <col min="12" max="19" width="7.99609375" style="14" customWidth="1"/>
    <col min="20" max="16384" width="8.88671875" style="14" customWidth="1"/>
  </cols>
  <sheetData>
    <row r="2" spans="1:14" s="3" customFormat="1" ht="21.75" customHeight="1">
      <c r="A2" s="426" t="s">
        <v>670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</row>
    <row r="3" s="3" customFormat="1" ht="9.75" customHeight="1"/>
    <row r="4" s="3" customFormat="1" ht="16.5" customHeight="1">
      <c r="A4" s="20" t="s">
        <v>475</v>
      </c>
    </row>
    <row r="5" spans="1:19" s="22" customFormat="1" ht="21" customHeight="1">
      <c r="A5" s="432" t="s">
        <v>333</v>
      </c>
      <c r="B5" s="433" t="s">
        <v>476</v>
      </c>
      <c r="C5" s="433"/>
      <c r="D5" s="433"/>
      <c r="E5" s="433"/>
      <c r="F5" s="433"/>
      <c r="G5" s="433"/>
      <c r="H5" s="433"/>
      <c r="I5" s="433"/>
      <c r="J5" s="433"/>
      <c r="K5" s="433" t="s">
        <v>477</v>
      </c>
      <c r="L5" s="433"/>
      <c r="M5" s="433"/>
      <c r="N5" s="433"/>
      <c r="O5" s="433"/>
      <c r="P5" s="433"/>
      <c r="Q5" s="433"/>
      <c r="R5" s="433"/>
      <c r="S5" s="431"/>
    </row>
    <row r="6" spans="1:19" s="22" customFormat="1" ht="21" customHeight="1">
      <c r="A6" s="432"/>
      <c r="B6" s="433" t="s">
        <v>356</v>
      </c>
      <c r="C6" s="433" t="s">
        <v>478</v>
      </c>
      <c r="D6" s="472" t="s">
        <v>479</v>
      </c>
      <c r="E6" s="431" t="s">
        <v>480</v>
      </c>
      <c r="F6" s="440"/>
      <c r="G6" s="461"/>
      <c r="H6" s="470" t="s">
        <v>481</v>
      </c>
      <c r="I6" s="472" t="s">
        <v>482</v>
      </c>
      <c r="J6" s="472" t="s">
        <v>483</v>
      </c>
      <c r="K6" s="472" t="s">
        <v>356</v>
      </c>
      <c r="L6" s="472" t="s">
        <v>478</v>
      </c>
      <c r="M6" s="472" t="s">
        <v>484</v>
      </c>
      <c r="N6" s="431" t="s">
        <v>480</v>
      </c>
      <c r="O6" s="440"/>
      <c r="P6" s="461"/>
      <c r="Q6" s="470" t="s">
        <v>481</v>
      </c>
      <c r="R6" s="472" t="s">
        <v>482</v>
      </c>
      <c r="S6" s="477" t="s">
        <v>483</v>
      </c>
    </row>
    <row r="7" spans="1:19" s="22" customFormat="1" ht="36.75" customHeight="1">
      <c r="A7" s="432"/>
      <c r="B7" s="433"/>
      <c r="C7" s="433"/>
      <c r="D7" s="471"/>
      <c r="E7" s="35" t="s">
        <v>363</v>
      </c>
      <c r="F7" s="35" t="s">
        <v>485</v>
      </c>
      <c r="G7" s="39" t="s">
        <v>486</v>
      </c>
      <c r="H7" s="473"/>
      <c r="I7" s="471"/>
      <c r="J7" s="471"/>
      <c r="K7" s="471"/>
      <c r="L7" s="471"/>
      <c r="M7" s="471"/>
      <c r="N7" s="35" t="s">
        <v>82</v>
      </c>
      <c r="O7" s="35" t="s">
        <v>487</v>
      </c>
      <c r="P7" s="39" t="s">
        <v>488</v>
      </c>
      <c r="Q7" s="471"/>
      <c r="R7" s="471"/>
      <c r="S7" s="478"/>
    </row>
    <row r="8" spans="1:19" s="22" customFormat="1" ht="27" customHeight="1">
      <c r="A8" s="8" t="s">
        <v>276</v>
      </c>
      <c r="B8" s="58">
        <v>59</v>
      </c>
      <c r="C8" s="58">
        <v>1</v>
      </c>
      <c r="D8" s="58">
        <v>15</v>
      </c>
      <c r="E8" s="58">
        <v>37</v>
      </c>
      <c r="F8" s="58">
        <v>34</v>
      </c>
      <c r="G8" s="56">
        <v>3</v>
      </c>
      <c r="H8" s="56">
        <v>1</v>
      </c>
      <c r="I8" s="58">
        <v>1</v>
      </c>
      <c r="J8" s="58">
        <v>4</v>
      </c>
      <c r="K8" s="58">
        <v>3003</v>
      </c>
      <c r="L8" s="58">
        <v>37</v>
      </c>
      <c r="M8" s="58">
        <v>1425</v>
      </c>
      <c r="N8" s="58">
        <v>1466</v>
      </c>
      <c r="O8" s="58">
        <v>1208</v>
      </c>
      <c r="P8" s="56">
        <v>258</v>
      </c>
      <c r="Q8" s="56">
        <v>11</v>
      </c>
      <c r="R8" s="58">
        <v>4</v>
      </c>
      <c r="S8" s="58">
        <v>60</v>
      </c>
    </row>
    <row r="9" spans="1:21" s="20" customFormat="1" ht="27" customHeight="1">
      <c r="A9" s="41" t="s">
        <v>277</v>
      </c>
      <c r="B9" s="48">
        <v>59</v>
      </c>
      <c r="C9" s="48">
        <v>1</v>
      </c>
      <c r="D9" s="48">
        <v>15</v>
      </c>
      <c r="E9" s="58">
        <v>34</v>
      </c>
      <c r="F9" s="48">
        <v>31</v>
      </c>
      <c r="G9" s="48">
        <v>3</v>
      </c>
      <c r="H9" s="48">
        <v>1</v>
      </c>
      <c r="I9" s="48">
        <v>1</v>
      </c>
      <c r="J9" s="48">
        <v>7</v>
      </c>
      <c r="K9" s="48">
        <v>3186</v>
      </c>
      <c r="L9" s="48">
        <v>39</v>
      </c>
      <c r="M9" s="48">
        <v>1431</v>
      </c>
      <c r="N9" s="58">
        <v>1612</v>
      </c>
      <c r="O9" s="48">
        <v>1352</v>
      </c>
      <c r="P9" s="48">
        <v>260</v>
      </c>
      <c r="Q9" s="48">
        <v>15</v>
      </c>
      <c r="R9" s="48">
        <v>4</v>
      </c>
      <c r="S9" s="48">
        <v>85</v>
      </c>
      <c r="T9" s="48"/>
      <c r="U9" s="48"/>
    </row>
    <row r="10" spans="1:21" s="20" customFormat="1" ht="27" customHeight="1">
      <c r="A10" s="41" t="s">
        <v>340</v>
      </c>
      <c r="B10" s="48">
        <v>61</v>
      </c>
      <c r="C10" s="48">
        <v>1</v>
      </c>
      <c r="D10" s="48">
        <v>15</v>
      </c>
      <c r="E10" s="48">
        <v>34</v>
      </c>
      <c r="F10" s="48">
        <v>31</v>
      </c>
      <c r="G10" s="48">
        <v>3</v>
      </c>
      <c r="H10" s="48">
        <v>1</v>
      </c>
      <c r="I10" s="48">
        <v>1</v>
      </c>
      <c r="J10" s="48">
        <v>9</v>
      </c>
      <c r="K10" s="48">
        <v>3167</v>
      </c>
      <c r="L10" s="48">
        <v>39</v>
      </c>
      <c r="M10" s="48">
        <v>1419</v>
      </c>
      <c r="N10" s="48">
        <v>1597</v>
      </c>
      <c r="O10" s="48">
        <v>1337</v>
      </c>
      <c r="P10" s="48">
        <v>260</v>
      </c>
      <c r="Q10" s="48">
        <v>18</v>
      </c>
      <c r="R10" s="48">
        <v>5</v>
      </c>
      <c r="S10" s="48">
        <v>89</v>
      </c>
      <c r="T10" s="48"/>
      <c r="U10" s="48"/>
    </row>
    <row r="11" spans="1:21" s="20" customFormat="1" ht="27" customHeight="1">
      <c r="A11" s="41" t="s">
        <v>511</v>
      </c>
      <c r="B11" s="48">
        <v>66</v>
      </c>
      <c r="C11" s="48">
        <v>1</v>
      </c>
      <c r="D11" s="48">
        <v>15</v>
      </c>
      <c r="E11" s="48">
        <v>35</v>
      </c>
      <c r="F11" s="48">
        <v>32</v>
      </c>
      <c r="G11" s="48">
        <v>3</v>
      </c>
      <c r="H11" s="48">
        <v>1</v>
      </c>
      <c r="I11" s="48">
        <v>1</v>
      </c>
      <c r="J11" s="48">
        <v>13</v>
      </c>
      <c r="K11" s="48">
        <v>3189</v>
      </c>
      <c r="L11" s="48">
        <v>37</v>
      </c>
      <c r="M11" s="48">
        <v>1368</v>
      </c>
      <c r="N11" s="48">
        <v>1606</v>
      </c>
      <c r="O11" s="48">
        <v>1347</v>
      </c>
      <c r="P11" s="48">
        <v>259</v>
      </c>
      <c r="Q11" s="48">
        <v>16</v>
      </c>
      <c r="R11" s="48">
        <v>3</v>
      </c>
      <c r="S11" s="48">
        <v>159</v>
      </c>
      <c r="T11" s="48"/>
      <c r="U11" s="48"/>
    </row>
    <row r="12" spans="1:19" s="20" customFormat="1" ht="27" customHeight="1">
      <c r="A12" s="41" t="s">
        <v>544</v>
      </c>
      <c r="B12" s="48">
        <f>SUM(J12+I12+E12+C12+H12+D12)</f>
        <v>65</v>
      </c>
      <c r="C12" s="48">
        <v>1</v>
      </c>
      <c r="D12" s="48">
        <v>15</v>
      </c>
      <c r="E12" s="48">
        <f>SUM(F12:G12)</f>
        <v>34</v>
      </c>
      <c r="F12" s="48">
        <v>31</v>
      </c>
      <c r="G12" s="48">
        <v>3</v>
      </c>
      <c r="H12" s="48">
        <v>1</v>
      </c>
      <c r="I12" s="48">
        <v>1</v>
      </c>
      <c r="J12" s="48">
        <v>13</v>
      </c>
      <c r="K12" s="48">
        <f>SUM(N12+R12+S12+L12+Q12+M12)</f>
        <v>3357</v>
      </c>
      <c r="L12" s="48">
        <v>39</v>
      </c>
      <c r="M12" s="48">
        <v>1370</v>
      </c>
      <c r="N12" s="48">
        <f>SUM(O12:P12)</f>
        <v>1762</v>
      </c>
      <c r="O12" s="48">
        <v>1496</v>
      </c>
      <c r="P12" s="48">
        <v>266</v>
      </c>
      <c r="Q12" s="48">
        <v>20</v>
      </c>
      <c r="R12" s="48">
        <v>6</v>
      </c>
      <c r="S12" s="48">
        <v>160</v>
      </c>
    </row>
    <row r="13" spans="1:19" s="20" customFormat="1" ht="27" customHeight="1">
      <c r="A13" s="333" t="s">
        <v>561</v>
      </c>
      <c r="B13" s="356">
        <f>SUM(J13+I13+E13+C13+H13+D13)</f>
        <v>66</v>
      </c>
      <c r="C13" s="356">
        <v>1</v>
      </c>
      <c r="D13" s="356">
        <v>15</v>
      </c>
      <c r="E13" s="356">
        <f>SUM(F13:G13)</f>
        <v>35</v>
      </c>
      <c r="F13" s="356">
        <v>32</v>
      </c>
      <c r="G13" s="356">
        <v>3</v>
      </c>
      <c r="H13" s="356">
        <v>1</v>
      </c>
      <c r="I13" s="356">
        <v>1</v>
      </c>
      <c r="J13" s="356">
        <v>13</v>
      </c>
      <c r="K13" s="356">
        <f>L13+M13+N13+Q13+R13+S13</f>
        <v>3361</v>
      </c>
      <c r="L13" s="356">
        <v>43</v>
      </c>
      <c r="M13" s="356">
        <v>1331</v>
      </c>
      <c r="N13" s="356">
        <f>SUM(O13:P13)</f>
        <v>1788</v>
      </c>
      <c r="O13" s="356">
        <v>1528</v>
      </c>
      <c r="P13" s="356">
        <v>260</v>
      </c>
      <c r="Q13" s="356">
        <v>19</v>
      </c>
      <c r="R13" s="356">
        <v>8</v>
      </c>
      <c r="S13" s="356">
        <v>172</v>
      </c>
    </row>
    <row r="14" spans="1:4" s="20" customFormat="1" ht="13.5">
      <c r="A14" s="481" t="s">
        <v>533</v>
      </c>
      <c r="B14" s="481"/>
      <c r="C14" s="481"/>
      <c r="D14" s="165"/>
    </row>
    <row r="15" s="20" customFormat="1" ht="17.25" customHeight="1">
      <c r="A15" s="20" t="s">
        <v>489</v>
      </c>
    </row>
    <row r="16" s="20" customFormat="1" ht="13.5"/>
    <row r="17" s="20" customFormat="1" ht="13.5"/>
    <row r="18" s="20" customFormat="1" ht="13.5"/>
    <row r="19" s="20" customFormat="1" ht="13.5"/>
    <row r="20" s="20" customFormat="1" ht="13.5"/>
    <row r="21" s="20" customFormat="1" ht="13.5"/>
    <row r="22" s="20" customFormat="1" ht="13.5"/>
    <row r="23" s="20" customFormat="1" ht="13.5"/>
    <row r="24" s="20" customFormat="1" ht="13.5"/>
    <row r="25" s="20" customFormat="1" ht="13.5"/>
    <row r="26" s="20" customFormat="1" ht="13.5"/>
    <row r="27" s="20" customFormat="1" ht="13.5"/>
    <row r="28" s="20" customFormat="1" ht="13.5"/>
    <row r="29" s="20" customFormat="1" ht="13.5"/>
    <row r="30" s="20" customFormat="1" ht="13.5"/>
    <row r="31" s="20" customFormat="1" ht="13.5"/>
    <row r="32" s="20" customFormat="1" ht="13.5"/>
    <row r="33" s="20" customFormat="1" ht="13.5"/>
    <row r="34" s="20" customFormat="1" ht="13.5"/>
    <row r="35" s="20" customFormat="1" ht="13.5"/>
    <row r="36" s="20" customFormat="1" ht="13.5"/>
    <row r="37" s="20" customFormat="1" ht="13.5"/>
    <row r="38" s="20" customFormat="1" ht="13.5"/>
    <row r="39" s="20" customFormat="1" ht="13.5"/>
    <row r="40" s="20" customFormat="1" ht="13.5"/>
    <row r="41" s="20" customFormat="1" ht="13.5"/>
    <row r="42" s="20" customFormat="1" ht="13.5"/>
    <row r="43" s="20" customFormat="1" ht="13.5"/>
    <row r="44" s="20" customFormat="1" ht="13.5"/>
    <row r="45" s="20" customFormat="1" ht="13.5"/>
    <row r="46" s="20" customFormat="1" ht="13.5"/>
    <row r="47" s="20" customFormat="1" ht="13.5"/>
    <row r="48" s="20" customFormat="1" ht="13.5"/>
    <row r="49" s="20" customFormat="1" ht="13.5"/>
    <row r="50" s="20" customFormat="1" ht="13.5"/>
    <row r="51" s="20" customFormat="1" ht="13.5"/>
    <row r="52" s="20" customFormat="1" ht="13.5"/>
    <row r="53" s="20" customFormat="1" ht="13.5"/>
    <row r="54" s="20" customFormat="1" ht="13.5"/>
    <row r="55" s="20" customFormat="1" ht="13.5"/>
    <row r="56" s="20" customFormat="1" ht="13.5"/>
    <row r="57" s="20" customFormat="1" ht="13.5"/>
    <row r="58" s="20" customFormat="1" ht="13.5"/>
    <row r="59" s="20" customFormat="1" ht="13.5"/>
    <row r="60" s="20" customFormat="1" ht="13.5"/>
    <row r="61" s="20" customFormat="1" ht="13.5"/>
    <row r="62" s="20" customFormat="1" ht="13.5"/>
    <row r="63" s="20" customFormat="1" ht="13.5"/>
    <row r="64" s="20" customFormat="1" ht="13.5"/>
    <row r="65" s="20" customFormat="1" ht="13.5"/>
    <row r="66" s="20" customFormat="1" ht="13.5"/>
    <row r="67" s="20" customFormat="1" ht="13.5"/>
    <row r="68" s="20" customFormat="1" ht="13.5"/>
    <row r="69" s="20" customFormat="1" ht="13.5"/>
    <row r="70" s="20" customFormat="1" ht="13.5"/>
    <row r="71" s="20" customFormat="1" ht="13.5"/>
    <row r="72" s="20" customFormat="1" ht="13.5"/>
    <row r="73" s="20" customFormat="1" ht="13.5"/>
    <row r="74" s="20" customFormat="1" ht="13.5"/>
    <row r="75" s="20" customFormat="1" ht="13.5"/>
    <row r="76" s="20" customFormat="1" ht="13.5"/>
    <row r="77" s="20" customFormat="1" ht="13.5"/>
    <row r="78" s="20" customFormat="1" ht="13.5"/>
    <row r="79" s="20" customFormat="1" ht="13.5"/>
    <row r="80" s="20" customFormat="1" ht="13.5"/>
    <row r="81" s="20" customFormat="1" ht="13.5"/>
    <row r="82" s="20" customFormat="1" ht="13.5"/>
    <row r="83" s="20" customFormat="1" ht="13.5"/>
    <row r="84" s="20" customFormat="1" ht="13.5"/>
    <row r="85" s="20" customFormat="1" ht="13.5"/>
    <row r="86" s="3" customFormat="1" ht="13.5"/>
    <row r="87" s="3" customFormat="1" ht="13.5"/>
    <row r="88" s="3" customFormat="1" ht="13.5"/>
    <row r="89" s="3" customFormat="1" ht="13.5"/>
    <row r="90" s="3" customFormat="1" ht="13.5"/>
    <row r="91" s="3" customFormat="1" ht="13.5"/>
    <row r="92" s="3" customFormat="1" ht="13.5"/>
    <row r="93" s="3" customFormat="1" ht="13.5"/>
    <row r="94" s="3" customFormat="1" ht="13.5"/>
    <row r="95" s="3" customFormat="1" ht="13.5"/>
    <row r="96" s="3" customFormat="1" ht="13.5"/>
    <row r="97" s="3" customFormat="1" ht="13.5"/>
    <row r="98" s="3" customFormat="1" ht="13.5"/>
    <row r="99" s="3" customFormat="1" ht="13.5"/>
    <row r="100" s="3" customFormat="1" ht="13.5"/>
    <row r="101" s="3" customFormat="1" ht="13.5"/>
    <row r="102" s="3" customFormat="1" ht="13.5"/>
    <row r="103" s="3" customFormat="1" ht="13.5"/>
    <row r="104" s="3" customFormat="1" ht="13.5"/>
    <row r="105" s="3" customFormat="1" ht="13.5"/>
    <row r="106" s="3" customFormat="1" ht="13.5"/>
    <row r="107" s="3" customFormat="1" ht="13.5"/>
    <row r="108" s="3" customFormat="1" ht="13.5"/>
    <row r="109" s="3" customFormat="1" ht="13.5"/>
    <row r="110" s="3" customFormat="1" ht="13.5"/>
    <row r="111" s="3" customFormat="1" ht="13.5"/>
    <row r="112" s="3" customFormat="1" ht="13.5"/>
    <row r="113" s="3" customFormat="1" ht="13.5"/>
    <row r="114" s="3" customFormat="1" ht="13.5"/>
  </sheetData>
  <sheetProtection/>
  <mergeCells count="19">
    <mergeCell ref="A2:N2"/>
    <mergeCell ref="A5:A7"/>
    <mergeCell ref="B5:J5"/>
    <mergeCell ref="K5:S5"/>
    <mergeCell ref="B6:B7"/>
    <mergeCell ref="C6:C7"/>
    <mergeCell ref="D6:D7"/>
    <mergeCell ref="E6:G6"/>
    <mergeCell ref="H6:H7"/>
    <mergeCell ref="I6:I7"/>
    <mergeCell ref="R6:R7"/>
    <mergeCell ref="S6:S7"/>
    <mergeCell ref="A14:C14"/>
    <mergeCell ref="J6:J7"/>
    <mergeCell ref="K6:K7"/>
    <mergeCell ref="L6:L7"/>
    <mergeCell ref="M6:M7"/>
    <mergeCell ref="N6:P6"/>
    <mergeCell ref="Q6:Q7"/>
  </mergeCells>
  <printOptions/>
  <pageMargins left="0.4330708661417323" right="0.15748031496062992" top="0.5905511811023623" bottom="0.6692913385826772" header="0.4330708661417323" footer="0.5118110236220472"/>
  <pageSetup fitToHeight="1" fitToWidth="1" horizontalDpi="300" verticalDpi="300" orientation="landscape" paperSize="9" scale="83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AC24"/>
  <sheetViews>
    <sheetView zoomScalePageLayoutView="0" workbookViewId="0" topLeftCell="A1">
      <selection activeCell="A2" sqref="A2:E2"/>
    </sheetView>
  </sheetViews>
  <sheetFormatPr defaultColWidth="8.88671875" defaultRowHeight="13.5"/>
  <cols>
    <col min="1" max="1" width="9.4453125" style="14" customWidth="1"/>
    <col min="2" max="2" width="10.77734375" style="14" customWidth="1"/>
    <col min="3" max="3" width="10.4453125" style="14" customWidth="1"/>
    <col min="4" max="4" width="10.10546875" style="14" customWidth="1"/>
    <col min="5" max="7" width="10.77734375" style="14" customWidth="1"/>
    <col min="8" max="11" width="11.21484375" style="14" customWidth="1"/>
    <col min="12" max="16384" width="8.88671875" style="14" customWidth="1"/>
  </cols>
  <sheetData>
    <row r="2" spans="1:8" ht="24" customHeight="1">
      <c r="A2" s="462" t="s">
        <v>671</v>
      </c>
      <c r="B2" s="462"/>
      <c r="C2" s="462"/>
      <c r="D2" s="462"/>
      <c r="E2" s="462"/>
      <c r="F2" s="28"/>
      <c r="G2" s="28"/>
      <c r="H2" s="28"/>
    </row>
    <row r="3" spans="1:8" ht="13.5">
      <c r="A3" s="55" t="s">
        <v>0</v>
      </c>
      <c r="B3" s="28"/>
      <c r="C3" s="28"/>
      <c r="D3" s="28"/>
      <c r="E3" s="28"/>
      <c r="F3" s="28"/>
      <c r="G3" s="28"/>
      <c r="H3" s="28"/>
    </row>
    <row r="4" spans="1:8" s="20" customFormat="1" ht="20.25" customHeight="1">
      <c r="A4" s="33" t="s">
        <v>123</v>
      </c>
      <c r="B4" s="34"/>
      <c r="C4" s="34"/>
      <c r="D4" s="34"/>
      <c r="E4" s="34"/>
      <c r="F4" s="34"/>
      <c r="G4" s="34"/>
      <c r="H4" s="34"/>
    </row>
    <row r="5" spans="1:11" s="20" customFormat="1" ht="30.75" customHeight="1">
      <c r="A5" s="435" t="s">
        <v>165</v>
      </c>
      <c r="B5" s="477" t="s">
        <v>155</v>
      </c>
      <c r="C5" s="440"/>
      <c r="D5" s="461"/>
      <c r="E5" s="548" t="s">
        <v>162</v>
      </c>
      <c r="F5" s="549"/>
      <c r="G5" s="549"/>
      <c r="H5" s="549"/>
      <c r="I5" s="549"/>
      <c r="J5" s="549"/>
      <c r="K5" s="550"/>
    </row>
    <row r="6" spans="1:11" s="20" customFormat="1" ht="30.75" customHeight="1">
      <c r="A6" s="435"/>
      <c r="B6" s="107"/>
      <c r="C6" s="35" t="s">
        <v>96</v>
      </c>
      <c r="D6" s="35" t="s">
        <v>70</v>
      </c>
      <c r="E6" s="107"/>
      <c r="F6" s="35" t="s">
        <v>156</v>
      </c>
      <c r="G6" s="35" t="s">
        <v>157</v>
      </c>
      <c r="H6" s="39" t="s">
        <v>158</v>
      </c>
      <c r="I6" s="35" t="s">
        <v>159</v>
      </c>
      <c r="J6" s="35" t="s">
        <v>160</v>
      </c>
      <c r="K6" s="36" t="s">
        <v>161</v>
      </c>
    </row>
    <row r="7" spans="1:29" s="20" customFormat="1" ht="33" customHeight="1">
      <c r="A7" s="225" t="s">
        <v>276</v>
      </c>
      <c r="B7" s="115">
        <v>5350</v>
      </c>
      <c r="C7" s="116">
        <v>2168</v>
      </c>
      <c r="D7" s="116">
        <v>3182</v>
      </c>
      <c r="E7" s="115">
        <v>5350</v>
      </c>
      <c r="F7" s="116">
        <v>260</v>
      </c>
      <c r="G7" s="116">
        <v>724</v>
      </c>
      <c r="H7" s="116">
        <v>792</v>
      </c>
      <c r="I7" s="115">
        <v>1376</v>
      </c>
      <c r="J7" s="115">
        <v>1295</v>
      </c>
      <c r="K7" s="115">
        <v>903</v>
      </c>
      <c r="L7" s="54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</row>
    <row r="8" spans="1:29" s="20" customFormat="1" ht="33" customHeight="1">
      <c r="A8" s="225" t="s">
        <v>277</v>
      </c>
      <c r="B8" s="141">
        <v>10006</v>
      </c>
      <c r="C8" s="54">
        <v>3511</v>
      </c>
      <c r="D8" s="54">
        <v>6495</v>
      </c>
      <c r="E8" s="54">
        <v>10006</v>
      </c>
      <c r="F8" s="54">
        <v>1173</v>
      </c>
      <c r="G8" s="54">
        <v>1586</v>
      </c>
      <c r="H8" s="54">
        <v>1327</v>
      </c>
      <c r="I8" s="54">
        <v>2298</v>
      </c>
      <c r="J8" s="54">
        <v>2127</v>
      </c>
      <c r="K8" s="54">
        <v>1495</v>
      </c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</row>
    <row r="9" spans="1:29" s="19" customFormat="1" ht="33" customHeight="1">
      <c r="A9" s="225" t="s">
        <v>340</v>
      </c>
      <c r="B9" s="54">
        <v>15100</v>
      </c>
      <c r="C9" s="54">
        <v>5284</v>
      </c>
      <c r="D9" s="54">
        <v>9816</v>
      </c>
      <c r="E9" s="54">
        <v>15100</v>
      </c>
      <c r="F9" s="54">
        <v>2612</v>
      </c>
      <c r="G9" s="54">
        <v>3003</v>
      </c>
      <c r="H9" s="54">
        <v>1590</v>
      </c>
      <c r="I9" s="54">
        <v>3057</v>
      </c>
      <c r="J9" s="54">
        <v>2799</v>
      </c>
      <c r="K9" s="54">
        <v>2039</v>
      </c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</row>
    <row r="10" spans="1:29" s="19" customFormat="1" ht="33" customHeight="1">
      <c r="A10" s="225" t="s">
        <v>511</v>
      </c>
      <c r="B10" s="54">
        <v>21723</v>
      </c>
      <c r="C10" s="54">
        <v>8202</v>
      </c>
      <c r="D10" s="54">
        <v>13521</v>
      </c>
      <c r="E10" s="54">
        <v>21723</v>
      </c>
      <c r="F10" s="54">
        <v>5764</v>
      </c>
      <c r="G10" s="54">
        <v>3991</v>
      </c>
      <c r="H10" s="54">
        <v>2221</v>
      </c>
      <c r="I10" s="54">
        <v>3932</v>
      </c>
      <c r="J10" s="54">
        <v>3477</v>
      </c>
      <c r="K10" s="54">
        <v>2338</v>
      </c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</row>
    <row r="11" spans="1:29" s="19" customFormat="1" ht="33" customHeight="1">
      <c r="A11" s="225" t="s">
        <v>544</v>
      </c>
      <c r="B11" s="54">
        <v>25388</v>
      </c>
      <c r="C11" s="54">
        <v>9808</v>
      </c>
      <c r="D11" s="54">
        <v>15580</v>
      </c>
      <c r="E11" s="54">
        <v>25388</v>
      </c>
      <c r="F11" s="54">
        <v>5958</v>
      </c>
      <c r="G11" s="54">
        <v>5254</v>
      </c>
      <c r="H11" s="54">
        <v>2454</v>
      </c>
      <c r="I11" s="54">
        <v>4412</v>
      </c>
      <c r="J11" s="54">
        <v>4362</v>
      </c>
      <c r="K11" s="54">
        <v>2948</v>
      </c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</row>
    <row r="12" spans="1:29" s="19" customFormat="1" ht="33" customHeight="1">
      <c r="A12" s="107" t="s">
        <v>561</v>
      </c>
      <c r="B12" s="356">
        <f>C12+D12</f>
        <v>29161</v>
      </c>
      <c r="C12" s="356">
        <v>11799</v>
      </c>
      <c r="D12" s="356">
        <v>17362</v>
      </c>
      <c r="E12" s="356">
        <f>SUM(F12:K12)</f>
        <v>29161</v>
      </c>
      <c r="F12" s="356">
        <v>8043</v>
      </c>
      <c r="G12" s="356">
        <v>5628</v>
      </c>
      <c r="H12" s="356">
        <v>2827</v>
      </c>
      <c r="I12" s="356">
        <v>4814</v>
      </c>
      <c r="J12" s="356">
        <v>4625</v>
      </c>
      <c r="K12" s="356">
        <v>3224</v>
      </c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</row>
    <row r="13" spans="1:29" s="20" customFormat="1" ht="16.5" customHeight="1">
      <c r="A13" s="166" t="s">
        <v>465</v>
      </c>
      <c r="B13" s="59"/>
      <c r="C13" s="48"/>
      <c r="D13" s="48"/>
      <c r="E13" s="59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</row>
    <row r="14" spans="1:8" s="3" customFormat="1" ht="18" customHeight="1">
      <c r="A14" s="27" t="s">
        <v>466</v>
      </c>
      <c r="B14" s="27"/>
      <c r="C14" s="27"/>
      <c r="D14" s="27"/>
      <c r="E14" s="137"/>
      <c r="F14" s="27"/>
      <c r="G14" s="27"/>
      <c r="H14" s="27"/>
    </row>
    <row r="15" spans="1:8" ht="13.5" customHeight="1">
      <c r="A15" s="28"/>
      <c r="B15" s="28"/>
      <c r="C15" s="28"/>
      <c r="D15" s="28"/>
      <c r="E15" s="189"/>
      <c r="F15" s="28"/>
      <c r="G15" s="28"/>
      <c r="H15" s="28"/>
    </row>
    <row r="16" spans="1:8" ht="13.5">
      <c r="A16" s="28"/>
      <c r="B16" s="28"/>
      <c r="C16" s="28"/>
      <c r="D16" s="28"/>
      <c r="E16" s="189"/>
      <c r="F16" s="28"/>
      <c r="G16" s="28"/>
      <c r="H16" s="28"/>
    </row>
    <row r="17" spans="1:8" ht="13.5">
      <c r="A17" s="28"/>
      <c r="B17" s="28"/>
      <c r="C17" s="28"/>
      <c r="D17" s="28"/>
      <c r="E17" s="189"/>
      <c r="F17" s="28"/>
      <c r="G17" s="28"/>
      <c r="H17" s="28"/>
    </row>
    <row r="18" spans="1:8" ht="13.5">
      <c r="A18" s="28"/>
      <c r="B18" s="28"/>
      <c r="C18" s="28"/>
      <c r="D18" s="28"/>
      <c r="E18" s="189"/>
      <c r="F18" s="28"/>
      <c r="G18" s="28"/>
      <c r="H18" s="28"/>
    </row>
    <row r="19" spans="1:8" ht="13.5">
      <c r="A19" s="28"/>
      <c r="B19" s="28"/>
      <c r="C19" s="28"/>
      <c r="D19" s="28"/>
      <c r="E19" s="28"/>
      <c r="F19" s="28"/>
      <c r="G19" s="28"/>
      <c r="H19" s="28"/>
    </row>
    <row r="20" spans="1:8" ht="13.5">
      <c r="A20" s="28"/>
      <c r="B20" s="28"/>
      <c r="C20" s="28"/>
      <c r="D20" s="28"/>
      <c r="E20" s="28"/>
      <c r="F20" s="28"/>
      <c r="G20" s="28"/>
      <c r="H20" s="28"/>
    </row>
    <row r="21" spans="1:8" ht="13.5">
      <c r="A21" s="28"/>
      <c r="B21" s="28"/>
      <c r="C21" s="28"/>
      <c r="D21" s="28"/>
      <c r="E21" s="28"/>
      <c r="F21" s="28"/>
      <c r="G21" s="28"/>
      <c r="H21" s="28"/>
    </row>
    <row r="22" spans="1:8" ht="13.5">
      <c r="A22" s="28"/>
      <c r="B22" s="28"/>
      <c r="C22" s="28"/>
      <c r="D22" s="28"/>
      <c r="E22" s="28"/>
      <c r="F22" s="28"/>
      <c r="G22" s="28"/>
      <c r="H22" s="28"/>
    </row>
    <row r="23" spans="1:8" ht="13.5">
      <c r="A23" s="28"/>
      <c r="B23" s="28"/>
      <c r="C23" s="28"/>
      <c r="D23" s="28"/>
      <c r="E23" s="28"/>
      <c r="F23" s="28"/>
      <c r="G23" s="28"/>
      <c r="H23" s="28"/>
    </row>
    <row r="24" spans="1:8" ht="13.5">
      <c r="A24" s="28"/>
      <c r="B24" s="28"/>
      <c r="C24" s="28"/>
      <c r="D24" s="28"/>
      <c r="E24" s="28"/>
      <c r="F24" s="28"/>
      <c r="G24" s="28"/>
      <c r="H24" s="28"/>
    </row>
  </sheetData>
  <sheetProtection/>
  <mergeCells count="4">
    <mergeCell ref="B5:D5"/>
    <mergeCell ref="E5:K5"/>
    <mergeCell ref="A5:A6"/>
    <mergeCell ref="A2:E2"/>
  </mergeCells>
  <printOptions/>
  <pageMargins left="0.75" right="0.75" top="1" bottom="0.6" header="0.5" footer="0.5"/>
  <pageSetup horizontalDpi="600" verticalDpi="600" orientation="landscape" paperSize="9" scale="9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BE30"/>
  <sheetViews>
    <sheetView zoomScalePageLayoutView="0" workbookViewId="0" topLeftCell="A1">
      <selection activeCell="C6" sqref="C6"/>
    </sheetView>
  </sheetViews>
  <sheetFormatPr defaultColWidth="8.88671875" defaultRowHeight="13.5"/>
  <cols>
    <col min="1" max="1" width="10.3359375" style="14" customWidth="1"/>
    <col min="2" max="13" width="10.77734375" style="14" customWidth="1"/>
    <col min="14" max="16384" width="8.88671875" style="14" customWidth="1"/>
  </cols>
  <sheetData>
    <row r="2" spans="1:43" s="16" customFormat="1" ht="21" customHeight="1">
      <c r="A2" s="426" t="s">
        <v>643</v>
      </c>
      <c r="B2" s="426"/>
      <c r="C2" s="426"/>
      <c r="D2" s="426"/>
      <c r="E2" s="426"/>
      <c r="F2" s="14"/>
      <c r="G2" s="14"/>
      <c r="H2" s="14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</row>
    <row r="3" spans="25:54" s="16" customFormat="1" ht="11.25" customHeight="1"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</row>
    <row r="4" spans="1:57" s="18" customFormat="1" ht="19.5" customHeight="1">
      <c r="A4" s="33" t="s">
        <v>9</v>
      </c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</row>
    <row r="5" spans="1:46" s="18" customFormat="1" ht="24.75" customHeight="1">
      <c r="A5" s="432" t="s">
        <v>588</v>
      </c>
      <c r="B5" s="433" t="s">
        <v>10</v>
      </c>
      <c r="C5" s="433" t="s">
        <v>589</v>
      </c>
      <c r="D5" s="433"/>
      <c r="E5" s="433" t="s">
        <v>11</v>
      </c>
      <c r="F5" s="433" t="s">
        <v>12</v>
      </c>
      <c r="G5" s="431" t="s">
        <v>590</v>
      </c>
      <c r="H5" s="433" t="s">
        <v>13</v>
      </c>
      <c r="I5" s="433" t="s">
        <v>14</v>
      </c>
      <c r="J5" s="433" t="s">
        <v>15</v>
      </c>
      <c r="K5" s="433" t="s">
        <v>16</v>
      </c>
      <c r="L5" s="431" t="s">
        <v>17</v>
      </c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</row>
    <row r="6" spans="1:46" s="18" customFormat="1" ht="24" customHeight="1">
      <c r="A6" s="432"/>
      <c r="B6" s="433"/>
      <c r="C6" s="35" t="s">
        <v>18</v>
      </c>
      <c r="D6" s="35" t="s">
        <v>19</v>
      </c>
      <c r="E6" s="433"/>
      <c r="F6" s="433"/>
      <c r="G6" s="431"/>
      <c r="H6" s="433"/>
      <c r="I6" s="433" t="s">
        <v>0</v>
      </c>
      <c r="J6" s="433"/>
      <c r="K6" s="433"/>
      <c r="L6" s="43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90"/>
      <c r="AB6" s="21"/>
      <c r="AC6" s="21"/>
      <c r="AD6" s="21"/>
      <c r="AE6" s="21"/>
      <c r="AF6" s="21"/>
      <c r="AG6" s="22"/>
      <c r="AH6" s="22"/>
      <c r="AI6" s="22"/>
      <c r="AJ6" s="22"/>
      <c r="AK6" s="22"/>
      <c r="AL6" s="22"/>
      <c r="AM6" s="22"/>
      <c r="AN6" s="22"/>
      <c r="AO6" s="20"/>
      <c r="AP6" s="20"/>
      <c r="AQ6" s="20"/>
      <c r="AR6" s="20"/>
      <c r="AS6" s="20"/>
      <c r="AT6" s="20"/>
    </row>
    <row r="7" spans="1:46" s="18" customFormat="1" ht="21.75" customHeight="1">
      <c r="A7" s="147" t="s">
        <v>276</v>
      </c>
      <c r="B7" s="250">
        <v>3371</v>
      </c>
      <c r="C7" s="250">
        <v>841</v>
      </c>
      <c r="D7" s="250">
        <v>0</v>
      </c>
      <c r="E7" s="250">
        <v>70</v>
      </c>
      <c r="F7" s="250">
        <v>62</v>
      </c>
      <c r="G7" s="250">
        <v>55</v>
      </c>
      <c r="H7" s="250">
        <v>2</v>
      </c>
      <c r="I7" s="250">
        <v>1236</v>
      </c>
      <c r="J7" s="250">
        <v>576</v>
      </c>
      <c r="K7" s="250">
        <v>505</v>
      </c>
      <c r="L7" s="250">
        <v>24</v>
      </c>
      <c r="N7" s="21"/>
      <c r="O7" s="19"/>
      <c r="P7" s="19"/>
      <c r="Q7" s="19"/>
      <c r="R7" s="19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</row>
    <row r="8" spans="1:46" s="18" customFormat="1" ht="21.75" customHeight="1">
      <c r="A8" s="147" t="s">
        <v>277</v>
      </c>
      <c r="B8" s="251">
        <v>3600</v>
      </c>
      <c r="C8" s="250">
        <v>903</v>
      </c>
      <c r="D8" s="250" t="s">
        <v>278</v>
      </c>
      <c r="E8" s="250">
        <v>72</v>
      </c>
      <c r="F8" s="250">
        <v>65</v>
      </c>
      <c r="G8" s="250">
        <v>55</v>
      </c>
      <c r="H8" s="252"/>
      <c r="I8" s="250">
        <v>1325</v>
      </c>
      <c r="J8" s="250">
        <v>583</v>
      </c>
      <c r="K8" s="250">
        <v>574</v>
      </c>
      <c r="L8" s="250">
        <v>23</v>
      </c>
      <c r="N8" s="21"/>
      <c r="O8" s="19"/>
      <c r="P8" s="19"/>
      <c r="Q8" s="19"/>
      <c r="R8" s="19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</row>
    <row r="9" spans="1:46" s="18" customFormat="1" ht="21.75" customHeight="1">
      <c r="A9" s="147" t="s">
        <v>340</v>
      </c>
      <c r="B9" s="148">
        <v>3685</v>
      </c>
      <c r="C9" s="69">
        <v>910</v>
      </c>
      <c r="D9" s="250" t="s">
        <v>278</v>
      </c>
      <c r="E9" s="69">
        <v>74</v>
      </c>
      <c r="F9" s="69">
        <v>61</v>
      </c>
      <c r="G9" s="69">
        <v>63</v>
      </c>
      <c r="H9" s="69">
        <v>5</v>
      </c>
      <c r="I9" s="69">
        <v>1394</v>
      </c>
      <c r="J9" s="69">
        <v>580</v>
      </c>
      <c r="K9" s="69">
        <v>575</v>
      </c>
      <c r="L9" s="69">
        <v>23</v>
      </c>
      <c r="N9" s="21"/>
      <c r="O9" s="19"/>
      <c r="P9" s="19"/>
      <c r="Q9" s="19"/>
      <c r="R9" s="19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</row>
    <row r="10" spans="1:46" s="18" customFormat="1" ht="21.75" customHeight="1">
      <c r="A10" s="147" t="s">
        <v>511</v>
      </c>
      <c r="B10" s="148">
        <v>3791</v>
      </c>
      <c r="C10" s="69">
        <v>922</v>
      </c>
      <c r="D10" s="250">
        <v>0</v>
      </c>
      <c r="E10" s="69">
        <v>75</v>
      </c>
      <c r="F10" s="69">
        <v>63</v>
      </c>
      <c r="G10" s="69">
        <v>60</v>
      </c>
      <c r="H10" s="69">
        <v>5</v>
      </c>
      <c r="I10" s="69">
        <v>1421</v>
      </c>
      <c r="J10" s="69">
        <v>615</v>
      </c>
      <c r="K10" s="69">
        <v>607</v>
      </c>
      <c r="L10" s="69">
        <v>23</v>
      </c>
      <c r="N10" s="21"/>
      <c r="O10" s="19"/>
      <c r="P10" s="19"/>
      <c r="Q10" s="19"/>
      <c r="R10" s="19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</row>
    <row r="11" spans="1:46" s="294" customFormat="1" ht="21.75" customHeight="1">
      <c r="A11" s="291" t="s">
        <v>539</v>
      </c>
      <c r="B11" s="292">
        <v>3881</v>
      </c>
      <c r="C11" s="293">
        <v>922</v>
      </c>
      <c r="D11" s="250">
        <v>0</v>
      </c>
      <c r="E11" s="293">
        <v>76</v>
      </c>
      <c r="F11" s="293">
        <v>63</v>
      </c>
      <c r="G11" s="293">
        <v>53</v>
      </c>
      <c r="H11" s="293">
        <v>0</v>
      </c>
      <c r="I11" s="293">
        <v>1447</v>
      </c>
      <c r="J11" s="293">
        <v>653</v>
      </c>
      <c r="K11" s="293">
        <v>645</v>
      </c>
      <c r="L11" s="293">
        <v>22</v>
      </c>
      <c r="N11" s="295"/>
      <c r="O11" s="296"/>
      <c r="P11" s="296"/>
      <c r="Q11" s="296"/>
      <c r="R11" s="296"/>
      <c r="S11" s="297"/>
      <c r="T11" s="297"/>
      <c r="U11" s="297"/>
      <c r="V11" s="297"/>
      <c r="W11" s="297"/>
      <c r="X11" s="297"/>
      <c r="Y11" s="297"/>
      <c r="Z11" s="297"/>
      <c r="AA11" s="297"/>
      <c r="AB11" s="297"/>
      <c r="AC11" s="297"/>
      <c r="AD11" s="297"/>
      <c r="AE11" s="297"/>
      <c r="AF11" s="297"/>
      <c r="AG11" s="298"/>
      <c r="AH11" s="298"/>
      <c r="AI11" s="298"/>
      <c r="AJ11" s="298"/>
      <c r="AK11" s="298"/>
      <c r="AL11" s="298"/>
      <c r="AM11" s="298"/>
      <c r="AN11" s="298"/>
      <c r="AO11" s="298"/>
      <c r="AP11" s="298"/>
      <c r="AQ11" s="298"/>
      <c r="AR11" s="298"/>
      <c r="AS11" s="298"/>
      <c r="AT11" s="298"/>
    </row>
    <row r="12" spans="1:46" s="294" customFormat="1" ht="21.75" customHeight="1">
      <c r="A12" s="291" t="s">
        <v>561</v>
      </c>
      <c r="B12" s="292">
        <f>SUM(B14:B26)</f>
        <v>3808</v>
      </c>
      <c r="C12" s="300">
        <f aca="true" t="shared" si="0" ref="C12:L12">SUM(C14:C26)</f>
        <v>949</v>
      </c>
      <c r="D12" s="300">
        <f t="shared" si="0"/>
        <v>0</v>
      </c>
      <c r="E12" s="300">
        <f t="shared" si="0"/>
        <v>73</v>
      </c>
      <c r="F12" s="300">
        <f t="shared" si="0"/>
        <v>60</v>
      </c>
      <c r="G12" s="300">
        <f t="shared" si="0"/>
        <v>65</v>
      </c>
      <c r="H12" s="300">
        <f t="shared" si="0"/>
        <v>0</v>
      </c>
      <c r="I12" s="300">
        <f t="shared" si="0"/>
        <v>1379</v>
      </c>
      <c r="J12" s="300">
        <f t="shared" si="0"/>
        <v>631</v>
      </c>
      <c r="K12" s="300">
        <f t="shared" si="0"/>
        <v>628</v>
      </c>
      <c r="L12" s="300">
        <f t="shared" si="0"/>
        <v>23</v>
      </c>
      <c r="N12" s="295"/>
      <c r="O12" s="296"/>
      <c r="P12" s="296"/>
      <c r="Q12" s="296"/>
      <c r="R12" s="296"/>
      <c r="S12" s="297"/>
      <c r="T12" s="297"/>
      <c r="U12" s="297"/>
      <c r="V12" s="297"/>
      <c r="W12" s="297"/>
      <c r="X12" s="297"/>
      <c r="Y12" s="297"/>
      <c r="Z12" s="297"/>
      <c r="AA12" s="297"/>
      <c r="AB12" s="297"/>
      <c r="AC12" s="297"/>
      <c r="AD12" s="297"/>
      <c r="AE12" s="297"/>
      <c r="AF12" s="297"/>
      <c r="AG12" s="298"/>
      <c r="AH12" s="298"/>
      <c r="AI12" s="298"/>
      <c r="AJ12" s="298"/>
      <c r="AK12" s="298"/>
      <c r="AL12" s="298"/>
      <c r="AM12" s="298"/>
      <c r="AN12" s="298"/>
      <c r="AO12" s="298"/>
      <c r="AP12" s="298"/>
      <c r="AQ12" s="298"/>
      <c r="AR12" s="298"/>
      <c r="AS12" s="298"/>
      <c r="AT12" s="298"/>
    </row>
    <row r="13" spans="1:46" s="294" customFormat="1" ht="8.25" customHeight="1">
      <c r="A13" s="291"/>
      <c r="B13" s="292"/>
      <c r="C13" s="300"/>
      <c r="D13" s="300"/>
      <c r="E13" s="300"/>
      <c r="F13" s="300"/>
      <c r="G13" s="300"/>
      <c r="H13" s="300"/>
      <c r="I13" s="300"/>
      <c r="J13" s="300"/>
      <c r="K13" s="300"/>
      <c r="L13" s="300"/>
      <c r="N13" s="295"/>
      <c r="O13" s="296"/>
      <c r="P13" s="296"/>
      <c r="Q13" s="296"/>
      <c r="R13" s="296"/>
      <c r="S13" s="297"/>
      <c r="T13" s="297"/>
      <c r="U13" s="297"/>
      <c r="V13" s="297"/>
      <c r="W13" s="297"/>
      <c r="X13" s="297"/>
      <c r="Y13" s="297"/>
      <c r="Z13" s="297"/>
      <c r="AA13" s="297"/>
      <c r="AB13" s="297"/>
      <c r="AC13" s="297"/>
      <c r="AD13" s="297"/>
      <c r="AE13" s="297"/>
      <c r="AF13" s="297"/>
      <c r="AG13" s="298"/>
      <c r="AH13" s="298"/>
      <c r="AI13" s="298"/>
      <c r="AJ13" s="298"/>
      <c r="AK13" s="298"/>
      <c r="AL13" s="298"/>
      <c r="AM13" s="298"/>
      <c r="AN13" s="298"/>
      <c r="AO13" s="298"/>
      <c r="AP13" s="298"/>
      <c r="AQ13" s="298"/>
      <c r="AR13" s="298"/>
      <c r="AS13" s="298"/>
      <c r="AT13" s="298"/>
    </row>
    <row r="14" spans="1:27" s="288" customFormat="1" ht="21.75" customHeight="1">
      <c r="A14" s="299" t="s">
        <v>163</v>
      </c>
      <c r="B14" s="292">
        <f>SUM(C14:L14)</f>
        <v>57</v>
      </c>
      <c r="C14" s="300">
        <v>8</v>
      </c>
      <c r="D14" s="300">
        <v>0</v>
      </c>
      <c r="E14" s="300">
        <v>6</v>
      </c>
      <c r="F14" s="300">
        <v>5</v>
      </c>
      <c r="G14" s="300">
        <v>0</v>
      </c>
      <c r="H14" s="300">
        <v>0</v>
      </c>
      <c r="I14" s="300">
        <v>3</v>
      </c>
      <c r="J14" s="300">
        <v>21</v>
      </c>
      <c r="K14" s="300">
        <v>14</v>
      </c>
      <c r="L14" s="300">
        <v>0</v>
      </c>
      <c r="M14" s="301"/>
      <c r="N14" s="289"/>
      <c r="O14" s="301"/>
      <c r="P14" s="289"/>
      <c r="Q14" s="289"/>
      <c r="R14" s="289"/>
      <c r="S14" s="289"/>
      <c r="T14" s="289"/>
      <c r="U14" s="289"/>
      <c r="V14" s="289"/>
      <c r="W14" s="301"/>
      <c r="X14" s="301"/>
      <c r="Y14" s="301"/>
      <c r="Z14" s="301"/>
      <c r="AA14" s="301"/>
    </row>
    <row r="15" spans="1:27" s="288" customFormat="1" ht="21.75" customHeight="1">
      <c r="A15" s="299" t="s">
        <v>204</v>
      </c>
      <c r="B15" s="292">
        <f aca="true" t="shared" si="1" ref="B15:B26">SUM(C15:L15)</f>
        <v>92</v>
      </c>
      <c r="C15" s="300">
        <v>18</v>
      </c>
      <c r="D15" s="300">
        <v>0</v>
      </c>
      <c r="E15" s="300">
        <v>5</v>
      </c>
      <c r="F15" s="300">
        <v>4</v>
      </c>
      <c r="G15" s="300">
        <v>1</v>
      </c>
      <c r="H15" s="300">
        <v>0</v>
      </c>
      <c r="I15" s="300">
        <v>11</v>
      </c>
      <c r="J15" s="300">
        <v>31</v>
      </c>
      <c r="K15" s="300">
        <v>21</v>
      </c>
      <c r="L15" s="300">
        <v>1</v>
      </c>
      <c r="M15" s="301"/>
      <c r="N15" s="289"/>
      <c r="O15" s="301"/>
      <c r="P15" s="289"/>
      <c r="Q15" s="289"/>
      <c r="R15" s="289"/>
      <c r="S15" s="289"/>
      <c r="T15" s="301"/>
      <c r="U15" s="301"/>
      <c r="V15" s="289"/>
      <c r="W15" s="301"/>
      <c r="X15" s="301"/>
      <c r="Y15" s="301"/>
      <c r="Z15" s="301"/>
      <c r="AA15" s="301"/>
    </row>
    <row r="16" spans="1:27" s="288" customFormat="1" ht="21.75" customHeight="1">
      <c r="A16" s="299" t="s">
        <v>205</v>
      </c>
      <c r="B16" s="292">
        <f t="shared" si="1"/>
        <v>48</v>
      </c>
      <c r="C16" s="300">
        <v>6</v>
      </c>
      <c r="D16" s="300">
        <v>0</v>
      </c>
      <c r="E16" s="300">
        <v>6</v>
      </c>
      <c r="F16" s="300">
        <v>4</v>
      </c>
      <c r="G16" s="300">
        <v>0</v>
      </c>
      <c r="H16" s="300">
        <v>0</v>
      </c>
      <c r="I16" s="300">
        <v>2</v>
      </c>
      <c r="J16" s="300">
        <v>18</v>
      </c>
      <c r="K16" s="300">
        <v>12</v>
      </c>
      <c r="L16" s="300">
        <v>0</v>
      </c>
      <c r="M16" s="301"/>
      <c r="N16" s="289"/>
      <c r="O16" s="301"/>
      <c r="P16" s="289"/>
      <c r="Q16" s="289"/>
      <c r="R16" s="289"/>
      <c r="S16" s="289"/>
      <c r="T16" s="301"/>
      <c r="U16" s="301"/>
      <c r="V16" s="289"/>
      <c r="W16" s="301"/>
      <c r="X16" s="301"/>
      <c r="Y16" s="301"/>
      <c r="Z16" s="301"/>
      <c r="AA16" s="301"/>
    </row>
    <row r="17" spans="1:27" s="288" customFormat="1" ht="21.75" customHeight="1">
      <c r="A17" s="299" t="s">
        <v>206</v>
      </c>
      <c r="B17" s="292">
        <f t="shared" si="1"/>
        <v>49</v>
      </c>
      <c r="C17" s="300">
        <v>8</v>
      </c>
      <c r="D17" s="300">
        <v>0</v>
      </c>
      <c r="E17" s="300">
        <v>3</v>
      </c>
      <c r="F17" s="300">
        <v>4</v>
      </c>
      <c r="G17" s="300">
        <v>0</v>
      </c>
      <c r="H17" s="300">
        <v>0</v>
      </c>
      <c r="I17" s="300">
        <v>4</v>
      </c>
      <c r="J17" s="300">
        <v>21</v>
      </c>
      <c r="K17" s="300">
        <v>9</v>
      </c>
      <c r="L17" s="300">
        <v>0</v>
      </c>
      <c r="M17" s="301"/>
      <c r="N17" s="289"/>
      <c r="O17" s="301"/>
      <c r="P17" s="289"/>
      <c r="Q17" s="289"/>
      <c r="R17" s="289"/>
      <c r="S17" s="289"/>
      <c r="T17" s="301"/>
      <c r="U17" s="301"/>
      <c r="V17" s="289"/>
      <c r="W17" s="301"/>
      <c r="X17" s="301"/>
      <c r="Y17" s="301"/>
      <c r="Z17" s="301"/>
      <c r="AA17" s="301"/>
    </row>
    <row r="18" spans="1:27" s="288" customFormat="1" ht="21.75" customHeight="1">
      <c r="A18" s="299" t="s">
        <v>207</v>
      </c>
      <c r="B18" s="292">
        <f t="shared" si="1"/>
        <v>71</v>
      </c>
      <c r="C18" s="300">
        <v>8</v>
      </c>
      <c r="D18" s="300">
        <v>0</v>
      </c>
      <c r="E18" s="300">
        <v>1</v>
      </c>
      <c r="F18" s="300">
        <v>3</v>
      </c>
      <c r="G18" s="300">
        <v>0</v>
      </c>
      <c r="H18" s="300">
        <v>0</v>
      </c>
      <c r="I18" s="300">
        <v>28</v>
      </c>
      <c r="J18" s="300">
        <v>21</v>
      </c>
      <c r="K18" s="300">
        <v>10</v>
      </c>
      <c r="L18" s="300">
        <v>0</v>
      </c>
      <c r="M18" s="301"/>
      <c r="N18" s="289"/>
      <c r="O18" s="301"/>
      <c r="P18" s="289"/>
      <c r="Q18" s="289"/>
      <c r="R18" s="289"/>
      <c r="S18" s="289"/>
      <c r="T18" s="301"/>
      <c r="U18" s="301"/>
      <c r="V18" s="289"/>
      <c r="W18" s="301"/>
      <c r="X18" s="301"/>
      <c r="Y18" s="301"/>
      <c r="Z18" s="301"/>
      <c r="AA18" s="301"/>
    </row>
    <row r="19" spans="1:27" s="288" customFormat="1" ht="21.75" customHeight="1">
      <c r="A19" s="299" t="s">
        <v>208</v>
      </c>
      <c r="B19" s="292">
        <f t="shared" si="1"/>
        <v>174</v>
      </c>
      <c r="C19" s="300">
        <v>26</v>
      </c>
      <c r="D19" s="300">
        <v>0</v>
      </c>
      <c r="E19" s="300">
        <v>4</v>
      </c>
      <c r="F19" s="300">
        <v>8</v>
      </c>
      <c r="G19" s="300">
        <v>2</v>
      </c>
      <c r="H19" s="300">
        <v>0</v>
      </c>
      <c r="I19" s="300">
        <v>74</v>
      </c>
      <c r="J19" s="300">
        <v>30</v>
      </c>
      <c r="K19" s="300">
        <v>30</v>
      </c>
      <c r="L19" s="300">
        <v>0</v>
      </c>
      <c r="M19" s="301"/>
      <c r="N19" s="289"/>
      <c r="O19" s="301"/>
      <c r="P19" s="289"/>
      <c r="Q19" s="289"/>
      <c r="R19" s="289"/>
      <c r="S19" s="289"/>
      <c r="T19" s="301"/>
      <c r="U19" s="301"/>
      <c r="V19" s="289"/>
      <c r="W19" s="301"/>
      <c r="X19" s="301"/>
      <c r="Y19" s="301"/>
      <c r="Z19" s="301"/>
      <c r="AA19" s="301"/>
    </row>
    <row r="20" spans="1:27" s="288" customFormat="1" ht="21.75" customHeight="1">
      <c r="A20" s="299" t="s">
        <v>209</v>
      </c>
      <c r="B20" s="292">
        <f t="shared" si="1"/>
        <v>252</v>
      </c>
      <c r="C20" s="300">
        <v>27</v>
      </c>
      <c r="D20" s="300">
        <v>0</v>
      </c>
      <c r="E20" s="300">
        <v>5</v>
      </c>
      <c r="F20" s="300">
        <v>3</v>
      </c>
      <c r="G20" s="300">
        <v>4</v>
      </c>
      <c r="H20" s="300">
        <v>0</v>
      </c>
      <c r="I20" s="300">
        <v>75</v>
      </c>
      <c r="J20" s="300">
        <v>62</v>
      </c>
      <c r="K20" s="300">
        <v>74</v>
      </c>
      <c r="L20" s="300">
        <v>2</v>
      </c>
      <c r="M20" s="301"/>
      <c r="N20" s="289"/>
      <c r="O20" s="301"/>
      <c r="P20" s="289"/>
      <c r="Q20" s="289"/>
      <c r="R20" s="289"/>
      <c r="S20" s="289"/>
      <c r="T20" s="301"/>
      <c r="U20" s="301"/>
      <c r="V20" s="289"/>
      <c r="W20" s="301"/>
      <c r="X20" s="301"/>
      <c r="Y20" s="301"/>
      <c r="Z20" s="301"/>
      <c r="AA20" s="301"/>
    </row>
    <row r="21" spans="1:27" s="288" customFormat="1" ht="21.75" customHeight="1">
      <c r="A21" s="299" t="s">
        <v>210</v>
      </c>
      <c r="B21" s="292">
        <f t="shared" si="1"/>
        <v>1281</v>
      </c>
      <c r="C21" s="300">
        <v>359</v>
      </c>
      <c r="D21" s="300">
        <v>0</v>
      </c>
      <c r="E21" s="300">
        <v>11</v>
      </c>
      <c r="F21" s="300">
        <v>5</v>
      </c>
      <c r="G21" s="300">
        <v>26</v>
      </c>
      <c r="H21" s="300">
        <v>0</v>
      </c>
      <c r="I21" s="300">
        <v>576</v>
      </c>
      <c r="J21" s="300">
        <v>106</v>
      </c>
      <c r="K21" s="300">
        <v>190</v>
      </c>
      <c r="L21" s="300">
        <v>8</v>
      </c>
      <c r="M21" s="301"/>
      <c r="N21" s="289"/>
      <c r="O21" s="301"/>
      <c r="P21" s="289"/>
      <c r="Q21" s="289"/>
      <c r="R21" s="289"/>
      <c r="S21" s="289"/>
      <c r="T21" s="289"/>
      <c r="U21" s="289"/>
      <c r="V21" s="289"/>
      <c r="W21" s="301"/>
      <c r="X21" s="301"/>
      <c r="Y21" s="301"/>
      <c r="Z21" s="301"/>
      <c r="AA21" s="301"/>
    </row>
    <row r="22" spans="1:27" s="288" customFormat="1" ht="21.75" customHeight="1">
      <c r="A22" s="299" t="s">
        <v>211</v>
      </c>
      <c r="B22" s="292">
        <f t="shared" si="1"/>
        <v>1367</v>
      </c>
      <c r="C22" s="300">
        <v>423</v>
      </c>
      <c r="D22" s="300">
        <v>0</v>
      </c>
      <c r="E22" s="300">
        <v>9</v>
      </c>
      <c r="F22" s="300">
        <v>5</v>
      </c>
      <c r="G22" s="300">
        <v>27</v>
      </c>
      <c r="H22" s="300">
        <v>0</v>
      </c>
      <c r="I22" s="300">
        <v>528</v>
      </c>
      <c r="J22" s="300">
        <v>175</v>
      </c>
      <c r="K22" s="300">
        <v>193</v>
      </c>
      <c r="L22" s="300">
        <v>7</v>
      </c>
      <c r="M22" s="289"/>
      <c r="N22" s="289"/>
      <c r="O22" s="301"/>
      <c r="P22" s="289"/>
      <c r="Q22" s="289"/>
      <c r="R22" s="289"/>
      <c r="S22" s="289"/>
      <c r="T22" s="301"/>
      <c r="U22" s="301"/>
      <c r="V22" s="301"/>
      <c r="W22" s="301"/>
      <c r="X22" s="301"/>
      <c r="Y22" s="301"/>
      <c r="Z22" s="301"/>
      <c r="AA22" s="301"/>
    </row>
    <row r="23" spans="1:27" s="288" customFormat="1" ht="21.75" customHeight="1">
      <c r="A23" s="299" t="s">
        <v>212</v>
      </c>
      <c r="B23" s="292">
        <f t="shared" si="1"/>
        <v>62</v>
      </c>
      <c r="C23" s="300">
        <v>6</v>
      </c>
      <c r="D23" s="300">
        <v>0</v>
      </c>
      <c r="E23" s="300">
        <v>3</v>
      </c>
      <c r="F23" s="300">
        <v>3</v>
      </c>
      <c r="G23" s="300">
        <v>1</v>
      </c>
      <c r="H23" s="300">
        <v>0</v>
      </c>
      <c r="I23" s="300">
        <v>13</v>
      </c>
      <c r="J23" s="300">
        <v>27</v>
      </c>
      <c r="K23" s="300">
        <v>8</v>
      </c>
      <c r="L23" s="300">
        <v>1</v>
      </c>
      <c r="M23" s="289"/>
      <c r="N23" s="289"/>
      <c r="O23" s="301"/>
      <c r="P23" s="289"/>
      <c r="Q23" s="301"/>
      <c r="R23" s="301"/>
      <c r="S23" s="301"/>
      <c r="T23" s="289"/>
      <c r="U23" s="289"/>
      <c r="V23" s="301"/>
      <c r="W23" s="301"/>
      <c r="X23" s="301"/>
      <c r="Y23" s="301"/>
      <c r="Z23" s="301"/>
      <c r="AA23" s="301"/>
    </row>
    <row r="24" spans="1:27" s="288" customFormat="1" ht="21.75" customHeight="1">
      <c r="A24" s="299" t="s">
        <v>213</v>
      </c>
      <c r="B24" s="292">
        <f t="shared" si="1"/>
        <v>86</v>
      </c>
      <c r="C24" s="300">
        <v>11</v>
      </c>
      <c r="D24" s="300">
        <v>0</v>
      </c>
      <c r="E24" s="300">
        <v>9</v>
      </c>
      <c r="F24" s="300">
        <v>4</v>
      </c>
      <c r="G24" s="300">
        <v>0</v>
      </c>
      <c r="H24" s="300">
        <v>0</v>
      </c>
      <c r="I24" s="300">
        <v>8</v>
      </c>
      <c r="J24" s="300">
        <v>34</v>
      </c>
      <c r="K24" s="300">
        <v>20</v>
      </c>
      <c r="L24" s="300">
        <v>0</v>
      </c>
      <c r="M24" s="301"/>
      <c r="N24" s="289"/>
      <c r="O24" s="301"/>
      <c r="P24" s="289"/>
      <c r="Q24" s="289"/>
      <c r="R24" s="289"/>
      <c r="S24" s="289"/>
      <c r="T24" s="301"/>
      <c r="U24" s="301"/>
      <c r="V24" s="301"/>
      <c r="W24" s="301"/>
      <c r="X24" s="301"/>
      <c r="Y24" s="301"/>
      <c r="Z24" s="301"/>
      <c r="AA24" s="301"/>
    </row>
    <row r="25" spans="1:27" s="288" customFormat="1" ht="21.75" customHeight="1">
      <c r="A25" s="299" t="s">
        <v>214</v>
      </c>
      <c r="B25" s="292">
        <f t="shared" si="1"/>
        <v>125</v>
      </c>
      <c r="C25" s="300">
        <v>25</v>
      </c>
      <c r="D25" s="300">
        <v>0</v>
      </c>
      <c r="E25" s="300">
        <v>7</v>
      </c>
      <c r="F25" s="300">
        <v>5</v>
      </c>
      <c r="G25" s="300">
        <v>2</v>
      </c>
      <c r="H25" s="300">
        <v>0</v>
      </c>
      <c r="I25" s="300">
        <v>34</v>
      </c>
      <c r="J25" s="300">
        <v>27</v>
      </c>
      <c r="K25" s="300">
        <v>23</v>
      </c>
      <c r="L25" s="300">
        <v>2</v>
      </c>
      <c r="M25" s="301"/>
      <c r="N25" s="289"/>
      <c r="O25" s="301"/>
      <c r="P25" s="289"/>
      <c r="Q25" s="289"/>
      <c r="R25" s="289"/>
      <c r="S25" s="289"/>
      <c r="T25" s="289"/>
      <c r="U25" s="289"/>
      <c r="V25" s="289"/>
      <c r="W25" s="289"/>
      <c r="X25" s="301"/>
      <c r="Y25" s="301"/>
      <c r="Z25" s="301"/>
      <c r="AA25" s="301"/>
    </row>
    <row r="26" spans="1:27" s="303" customFormat="1" ht="21.75" customHeight="1">
      <c r="A26" s="302" t="s">
        <v>215</v>
      </c>
      <c r="B26" s="352">
        <f t="shared" si="1"/>
        <v>144</v>
      </c>
      <c r="C26" s="353">
        <v>24</v>
      </c>
      <c r="D26" s="353">
        <v>0</v>
      </c>
      <c r="E26" s="353">
        <v>4</v>
      </c>
      <c r="F26" s="353">
        <v>7</v>
      </c>
      <c r="G26" s="353">
        <v>2</v>
      </c>
      <c r="H26" s="353">
        <v>0</v>
      </c>
      <c r="I26" s="353">
        <v>23</v>
      </c>
      <c r="J26" s="353">
        <v>58</v>
      </c>
      <c r="K26" s="353">
        <v>24</v>
      </c>
      <c r="L26" s="353">
        <v>2</v>
      </c>
      <c r="M26" s="301"/>
      <c r="N26" s="289"/>
      <c r="O26" s="301"/>
      <c r="P26" s="289"/>
      <c r="Q26" s="301"/>
      <c r="R26" s="301"/>
      <c r="S26" s="301"/>
      <c r="T26" s="301"/>
      <c r="U26" s="301"/>
      <c r="V26" s="301"/>
      <c r="W26" s="301"/>
      <c r="X26" s="301"/>
      <c r="Y26" s="301"/>
      <c r="Z26" s="301"/>
      <c r="AA26" s="301"/>
    </row>
    <row r="27" spans="1:27" s="55" customFormat="1" ht="13.5">
      <c r="A27" s="434" t="s">
        <v>167</v>
      </c>
      <c r="B27" s="434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</row>
    <row r="28" spans="1:12" ht="13.5">
      <c r="A28" s="43" t="s">
        <v>419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</row>
    <row r="30" spans="2:12" ht="14.25">
      <c r="B30" s="253"/>
      <c r="C30" s="253"/>
      <c r="D30" s="253"/>
      <c r="E30" s="253"/>
      <c r="F30" s="253"/>
      <c r="G30" s="253"/>
      <c r="H30" s="253"/>
      <c r="I30" s="253"/>
      <c r="J30" s="253"/>
      <c r="K30" s="253"/>
      <c r="L30" s="253"/>
    </row>
  </sheetData>
  <sheetProtection/>
  <mergeCells count="13">
    <mergeCell ref="A27:B27"/>
    <mergeCell ref="G5:G6"/>
    <mergeCell ref="H5:H6"/>
    <mergeCell ref="I5:I6"/>
    <mergeCell ref="J5:J6"/>
    <mergeCell ref="K5:K6"/>
    <mergeCell ref="L5:L6"/>
    <mergeCell ref="A2:E2"/>
    <mergeCell ref="A5:A6"/>
    <mergeCell ref="B5:B6"/>
    <mergeCell ref="C5:D5"/>
    <mergeCell ref="E5:E6"/>
    <mergeCell ref="F5:F6"/>
  </mergeCells>
  <printOptions/>
  <pageMargins left="0.58" right="0.31" top="0.63" bottom="0.37" header="0.5" footer="0.25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E52"/>
  <sheetViews>
    <sheetView zoomScalePageLayoutView="0" workbookViewId="0" topLeftCell="A1">
      <selection activeCell="C7" sqref="C7"/>
    </sheetView>
  </sheetViews>
  <sheetFormatPr defaultColWidth="8.88671875" defaultRowHeight="13.5"/>
  <cols>
    <col min="1" max="1" width="10.3359375" style="26" customWidth="1"/>
    <col min="2" max="2" width="6.6640625" style="26" customWidth="1"/>
    <col min="3" max="3" width="5.6640625" style="26" customWidth="1"/>
    <col min="4" max="4" width="6.21484375" style="26" customWidth="1"/>
    <col min="5" max="5" width="6.10546875" style="26" customWidth="1"/>
    <col min="6" max="9" width="6.21484375" style="26" customWidth="1"/>
    <col min="10" max="15" width="6.4453125" style="26" customWidth="1"/>
    <col min="16" max="16" width="6.10546875" style="26" customWidth="1"/>
    <col min="17" max="19" width="6.4453125" style="26" customWidth="1"/>
    <col min="20" max="21" width="5.88671875" style="26" customWidth="1"/>
    <col min="22" max="23" width="5.77734375" style="26" customWidth="1"/>
    <col min="24" max="24" width="5.4453125" style="26" customWidth="1"/>
    <col min="25" max="16384" width="8.88671875" style="26" customWidth="1"/>
  </cols>
  <sheetData>
    <row r="1" ht="15.75" customHeight="1"/>
    <row r="2" spans="1:9" s="2" customFormat="1" ht="20.25" customHeight="1">
      <c r="A2" s="426" t="s">
        <v>644</v>
      </c>
      <c r="B2" s="426"/>
      <c r="C2" s="426"/>
      <c r="D2" s="426"/>
      <c r="E2" s="426"/>
      <c r="F2" s="426"/>
      <c r="G2" s="426"/>
      <c r="H2" s="426"/>
      <c r="I2" s="426"/>
    </row>
    <row r="3" spans="6:22" s="2" customFormat="1" ht="12" customHeight="1">
      <c r="F3" s="26"/>
      <c r="G3" s="26"/>
      <c r="H3" s="26"/>
      <c r="I3" s="26"/>
      <c r="J3" s="26"/>
      <c r="K3" s="26"/>
      <c r="L3" s="26"/>
      <c r="M3" s="71" t="s">
        <v>0</v>
      </c>
      <c r="N3" s="26"/>
      <c r="O3" s="71" t="s">
        <v>0</v>
      </c>
      <c r="P3" s="26"/>
      <c r="Q3" s="26"/>
      <c r="R3" s="26"/>
      <c r="S3" s="26"/>
      <c r="T3" s="26"/>
      <c r="U3" s="26"/>
      <c r="V3" s="26"/>
    </row>
    <row r="4" spans="1:2" s="5" customFormat="1" ht="19.5" customHeight="1">
      <c r="A4" s="33" t="s">
        <v>9</v>
      </c>
      <c r="B4" s="4"/>
    </row>
    <row r="5" spans="1:24" s="5" customFormat="1" ht="15.75" customHeight="1">
      <c r="A5" s="432" t="s">
        <v>588</v>
      </c>
      <c r="B5" s="435" t="s">
        <v>591</v>
      </c>
      <c r="C5" s="433" t="s">
        <v>592</v>
      </c>
      <c r="D5" s="433"/>
      <c r="E5" s="433"/>
      <c r="F5" s="433"/>
      <c r="G5" s="433"/>
      <c r="H5" s="433"/>
      <c r="I5" s="433"/>
      <c r="J5" s="433"/>
      <c r="K5" s="433"/>
      <c r="L5" s="433"/>
      <c r="M5" s="433"/>
      <c r="N5" s="433"/>
      <c r="O5" s="433"/>
      <c r="P5" s="433"/>
      <c r="Q5" s="433"/>
      <c r="R5" s="433"/>
      <c r="S5" s="433"/>
      <c r="T5" s="433"/>
      <c r="U5" s="435" t="s">
        <v>593</v>
      </c>
      <c r="V5" s="435"/>
      <c r="W5" s="435"/>
      <c r="X5" s="436"/>
    </row>
    <row r="6" spans="1:24" s="5" customFormat="1" ht="39" customHeight="1">
      <c r="A6" s="432"/>
      <c r="B6" s="435"/>
      <c r="C6" s="39" t="s">
        <v>594</v>
      </c>
      <c r="D6" s="35" t="s">
        <v>595</v>
      </c>
      <c r="E6" s="39" t="s">
        <v>596</v>
      </c>
      <c r="F6" s="39" t="s">
        <v>597</v>
      </c>
      <c r="G6" s="39" t="s">
        <v>598</v>
      </c>
      <c r="H6" s="39" t="s">
        <v>599</v>
      </c>
      <c r="I6" s="39" t="s">
        <v>600</v>
      </c>
      <c r="J6" s="39" t="s">
        <v>601</v>
      </c>
      <c r="K6" s="39" t="s">
        <v>602</v>
      </c>
      <c r="L6" s="39" t="s">
        <v>603</v>
      </c>
      <c r="M6" s="39" t="s">
        <v>604</v>
      </c>
      <c r="N6" s="39" t="s">
        <v>605</v>
      </c>
      <c r="O6" s="39" t="s">
        <v>606</v>
      </c>
      <c r="P6" s="39" t="s">
        <v>607</v>
      </c>
      <c r="Q6" s="39" t="s">
        <v>608</v>
      </c>
      <c r="R6" s="39" t="s">
        <v>609</v>
      </c>
      <c r="S6" s="39" t="s">
        <v>610</v>
      </c>
      <c r="T6" s="39" t="s">
        <v>611</v>
      </c>
      <c r="U6" s="39" t="s">
        <v>612</v>
      </c>
      <c r="V6" s="39" t="s">
        <v>613</v>
      </c>
      <c r="W6" s="39" t="s">
        <v>614</v>
      </c>
      <c r="X6" s="36" t="s">
        <v>615</v>
      </c>
    </row>
    <row r="7" spans="1:24" s="5" customFormat="1" ht="28.5" customHeight="1">
      <c r="A7" s="8" t="s">
        <v>276</v>
      </c>
      <c r="B7" s="256">
        <v>42</v>
      </c>
      <c r="C7" s="256">
        <v>23</v>
      </c>
      <c r="D7" s="256">
        <v>2</v>
      </c>
      <c r="E7" s="256">
        <v>1</v>
      </c>
      <c r="F7" s="256">
        <v>0</v>
      </c>
      <c r="G7" s="256">
        <v>0</v>
      </c>
      <c r="H7" s="354">
        <v>0</v>
      </c>
      <c r="I7" s="256">
        <v>11</v>
      </c>
      <c r="J7" s="256">
        <v>3</v>
      </c>
      <c r="K7" s="256">
        <v>2</v>
      </c>
      <c r="L7" s="256">
        <v>1</v>
      </c>
      <c r="M7" s="256">
        <v>3</v>
      </c>
      <c r="N7" s="256">
        <v>0</v>
      </c>
      <c r="O7" s="256">
        <v>0</v>
      </c>
      <c r="P7" s="256">
        <v>0</v>
      </c>
      <c r="Q7" s="256">
        <v>0</v>
      </c>
      <c r="R7" s="256">
        <v>0</v>
      </c>
      <c r="S7" s="256">
        <v>0</v>
      </c>
      <c r="T7" s="256">
        <v>0</v>
      </c>
      <c r="U7" s="256">
        <v>19</v>
      </c>
      <c r="V7" s="256">
        <v>11</v>
      </c>
      <c r="W7" s="256">
        <v>2</v>
      </c>
      <c r="X7" s="256">
        <v>6</v>
      </c>
    </row>
    <row r="8" spans="1:24" s="5" customFormat="1" ht="28.5" customHeight="1">
      <c r="A8" s="41" t="s">
        <v>616</v>
      </c>
      <c r="B8" s="256">
        <f>SUM(C8,U8)</f>
        <v>43</v>
      </c>
      <c r="C8" s="256">
        <f>SUM(D8:T8)</f>
        <v>23</v>
      </c>
      <c r="D8" s="256">
        <v>2</v>
      </c>
      <c r="E8" s="256">
        <v>1</v>
      </c>
      <c r="F8" s="256">
        <v>0</v>
      </c>
      <c r="G8" s="256">
        <v>0</v>
      </c>
      <c r="H8" s="256">
        <v>0</v>
      </c>
      <c r="I8" s="256">
        <v>11</v>
      </c>
      <c r="J8" s="256">
        <v>3</v>
      </c>
      <c r="K8" s="256">
        <v>2</v>
      </c>
      <c r="L8" s="256">
        <v>1</v>
      </c>
      <c r="M8" s="256">
        <v>3</v>
      </c>
      <c r="N8" s="256">
        <v>0</v>
      </c>
      <c r="O8" s="256">
        <v>0</v>
      </c>
      <c r="P8" s="256">
        <v>0</v>
      </c>
      <c r="Q8" s="256">
        <v>0</v>
      </c>
      <c r="R8" s="256">
        <v>0</v>
      </c>
      <c r="S8" s="256">
        <v>0</v>
      </c>
      <c r="T8" s="256">
        <v>0</v>
      </c>
      <c r="U8" s="256">
        <f>SUM(V8:X8)</f>
        <v>20</v>
      </c>
      <c r="V8" s="256">
        <v>11</v>
      </c>
      <c r="W8" s="256">
        <v>3</v>
      </c>
      <c r="X8" s="256">
        <v>6</v>
      </c>
    </row>
    <row r="9" spans="1:24" s="112" customFormat="1" ht="28.5" customHeight="1">
      <c r="A9" s="41" t="s">
        <v>617</v>
      </c>
      <c r="B9" s="256">
        <v>41</v>
      </c>
      <c r="C9" s="256">
        <v>21</v>
      </c>
      <c r="D9" s="256">
        <v>2</v>
      </c>
      <c r="E9" s="256">
        <v>1</v>
      </c>
      <c r="F9" s="256">
        <v>0</v>
      </c>
      <c r="G9" s="256">
        <v>0</v>
      </c>
      <c r="H9" s="256">
        <v>0</v>
      </c>
      <c r="I9" s="256">
        <v>9</v>
      </c>
      <c r="J9" s="256">
        <v>3</v>
      </c>
      <c r="K9" s="256">
        <v>2</v>
      </c>
      <c r="L9" s="256">
        <v>1</v>
      </c>
      <c r="M9" s="256">
        <v>3</v>
      </c>
      <c r="N9" s="256">
        <v>0</v>
      </c>
      <c r="O9" s="256">
        <v>0</v>
      </c>
      <c r="P9" s="256">
        <v>0</v>
      </c>
      <c r="Q9" s="256">
        <v>0</v>
      </c>
      <c r="R9" s="256">
        <v>0</v>
      </c>
      <c r="S9" s="256">
        <v>0</v>
      </c>
      <c r="T9" s="256">
        <v>0</v>
      </c>
      <c r="U9" s="256">
        <v>20</v>
      </c>
      <c r="V9" s="256">
        <v>11</v>
      </c>
      <c r="W9" s="256">
        <v>3</v>
      </c>
      <c r="X9" s="256">
        <v>6</v>
      </c>
    </row>
    <row r="10" spans="1:24" s="112" customFormat="1" ht="28.5" customHeight="1">
      <c r="A10" s="41" t="s">
        <v>618</v>
      </c>
      <c r="B10" s="256">
        <v>43</v>
      </c>
      <c r="C10" s="256">
        <v>23</v>
      </c>
      <c r="D10" s="256">
        <v>2</v>
      </c>
      <c r="E10" s="256">
        <v>1</v>
      </c>
      <c r="F10" s="256">
        <v>0</v>
      </c>
      <c r="G10" s="256">
        <v>0</v>
      </c>
      <c r="H10" s="256">
        <v>0</v>
      </c>
      <c r="I10" s="256">
        <v>11</v>
      </c>
      <c r="J10" s="256">
        <v>3</v>
      </c>
      <c r="K10" s="256">
        <v>2</v>
      </c>
      <c r="L10" s="256">
        <v>1</v>
      </c>
      <c r="M10" s="256">
        <v>3</v>
      </c>
      <c r="N10" s="256">
        <v>0</v>
      </c>
      <c r="O10" s="256">
        <v>0</v>
      </c>
      <c r="P10" s="256">
        <v>0</v>
      </c>
      <c r="Q10" s="256">
        <v>0</v>
      </c>
      <c r="R10" s="256">
        <v>0</v>
      </c>
      <c r="S10" s="256">
        <v>0</v>
      </c>
      <c r="T10" s="256">
        <v>0</v>
      </c>
      <c r="U10" s="256">
        <v>20</v>
      </c>
      <c r="V10" s="256">
        <v>11</v>
      </c>
      <c r="W10" s="256">
        <v>3</v>
      </c>
      <c r="X10" s="256">
        <v>6</v>
      </c>
    </row>
    <row r="11" spans="1:24" s="112" customFormat="1" ht="28.5" customHeight="1">
      <c r="A11" s="41" t="s">
        <v>619</v>
      </c>
      <c r="B11" s="256">
        <v>42</v>
      </c>
      <c r="C11" s="256">
        <f>SUM(D11:T11)</f>
        <v>23</v>
      </c>
      <c r="D11" s="256">
        <v>2</v>
      </c>
      <c r="E11" s="256">
        <v>1</v>
      </c>
      <c r="F11" s="256">
        <v>0</v>
      </c>
      <c r="G11" s="256">
        <v>0</v>
      </c>
      <c r="H11" s="256">
        <v>0</v>
      </c>
      <c r="I11" s="256">
        <v>11</v>
      </c>
      <c r="J11" s="256">
        <v>3</v>
      </c>
      <c r="K11" s="256">
        <v>2</v>
      </c>
      <c r="L11" s="256">
        <v>1</v>
      </c>
      <c r="M11" s="256">
        <v>3</v>
      </c>
      <c r="N11" s="256">
        <v>0</v>
      </c>
      <c r="O11" s="256">
        <v>0</v>
      </c>
      <c r="P11" s="256">
        <v>0</v>
      </c>
      <c r="Q11" s="256">
        <v>0</v>
      </c>
      <c r="R11" s="256">
        <v>0</v>
      </c>
      <c r="S11" s="256">
        <v>0</v>
      </c>
      <c r="T11" s="256">
        <v>0</v>
      </c>
      <c r="U11" s="256">
        <v>19</v>
      </c>
      <c r="V11" s="256">
        <v>11</v>
      </c>
      <c r="W11" s="256">
        <v>3</v>
      </c>
      <c r="X11" s="256">
        <v>5</v>
      </c>
    </row>
    <row r="12" spans="1:24" s="112" customFormat="1" ht="28.5" customHeight="1">
      <c r="A12" s="333" t="s">
        <v>620</v>
      </c>
      <c r="B12" s="355">
        <f>SUM(C12+U12)</f>
        <v>42</v>
      </c>
      <c r="C12" s="356">
        <f>SUM(D12:T12)</f>
        <v>25</v>
      </c>
      <c r="D12" s="356">
        <v>2</v>
      </c>
      <c r="E12" s="357">
        <v>1</v>
      </c>
      <c r="F12" s="357">
        <v>0</v>
      </c>
      <c r="G12" s="357">
        <v>0</v>
      </c>
      <c r="H12" s="357">
        <v>0</v>
      </c>
      <c r="I12" s="357">
        <v>12</v>
      </c>
      <c r="J12" s="356">
        <v>3</v>
      </c>
      <c r="K12" s="356">
        <v>2</v>
      </c>
      <c r="L12" s="356">
        <v>1</v>
      </c>
      <c r="M12" s="356">
        <v>3</v>
      </c>
      <c r="N12" s="356">
        <v>0</v>
      </c>
      <c r="O12" s="356">
        <v>1</v>
      </c>
      <c r="P12" s="356">
        <v>0</v>
      </c>
      <c r="Q12" s="356">
        <v>0</v>
      </c>
      <c r="R12" s="356">
        <v>0</v>
      </c>
      <c r="S12" s="356">
        <v>0</v>
      </c>
      <c r="T12" s="356">
        <v>0</v>
      </c>
      <c r="U12" s="356">
        <f>SUM(V12:X12)</f>
        <v>17</v>
      </c>
      <c r="V12" s="356">
        <v>10</v>
      </c>
      <c r="W12" s="356">
        <v>2</v>
      </c>
      <c r="X12" s="356">
        <v>5</v>
      </c>
    </row>
    <row r="13" spans="1:8" s="2" customFormat="1" ht="19.5" customHeight="1">
      <c r="A13" s="43" t="s">
        <v>621</v>
      </c>
      <c r="B13" s="1"/>
      <c r="H13" s="102"/>
    </row>
    <row r="14" spans="1:24" s="2" customFormat="1" ht="15" customHeight="1">
      <c r="A14" s="129"/>
      <c r="B14" s="128"/>
      <c r="C14" s="128"/>
      <c r="D14" s="130"/>
      <c r="E14" s="131"/>
      <c r="F14" s="131"/>
      <c r="G14" s="131"/>
      <c r="H14" s="131"/>
      <c r="I14" s="131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28"/>
      <c r="V14" s="130"/>
      <c r="W14" s="130"/>
      <c r="X14" s="130"/>
    </row>
    <row r="15" spans="2:24" s="2" customFormat="1" ht="14.25" customHeight="1">
      <c r="B15" s="151"/>
      <c r="C15" s="151"/>
      <c r="D15" s="143"/>
      <c r="E15" s="178"/>
      <c r="F15" s="178"/>
      <c r="G15" s="178"/>
      <c r="H15" s="178"/>
      <c r="I15" s="178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51"/>
      <c r="V15" s="143"/>
      <c r="W15" s="143"/>
      <c r="X15" s="143"/>
    </row>
    <row r="16" spans="1:8" s="2" customFormat="1" ht="14.25" customHeight="1">
      <c r="A16" s="437"/>
      <c r="B16" s="437"/>
      <c r="C16" s="437"/>
      <c r="D16" s="437"/>
      <c r="E16" s="437"/>
      <c r="H16" s="102"/>
    </row>
    <row r="17" s="2" customFormat="1" ht="12">
      <c r="H17" s="102"/>
    </row>
    <row r="18" spans="1:22" s="2" customFormat="1" ht="18.75" customHeight="1">
      <c r="A18" s="72"/>
      <c r="B18" s="72"/>
      <c r="C18" s="72"/>
      <c r="D18" s="72"/>
      <c r="E18" s="72"/>
      <c r="F18" s="72"/>
      <c r="G18" s="72"/>
      <c r="H18" s="103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1"/>
      <c r="U18" s="71"/>
      <c r="V18" s="72"/>
    </row>
    <row r="19" spans="3:22" s="2" customFormat="1" ht="18.75" customHeight="1">
      <c r="C19" s="26"/>
      <c r="D19" s="26"/>
      <c r="E19" s="26"/>
      <c r="F19" s="26"/>
      <c r="G19" s="26"/>
      <c r="H19" s="103"/>
      <c r="I19" s="26"/>
      <c r="J19" s="26"/>
      <c r="K19" s="26"/>
      <c r="L19" s="26"/>
      <c r="M19" s="26"/>
      <c r="N19" s="26"/>
      <c r="O19" s="26"/>
      <c r="P19" s="26"/>
      <c r="Q19" s="71" t="s">
        <v>0</v>
      </c>
      <c r="R19" s="26"/>
      <c r="S19" s="26"/>
      <c r="T19" s="26"/>
      <c r="U19" s="26"/>
      <c r="V19" s="26"/>
    </row>
    <row r="20" spans="1:25" ht="18.75" customHeight="1">
      <c r="A20" s="2"/>
      <c r="B20" s="2"/>
      <c r="C20" s="2"/>
      <c r="D20" s="2"/>
      <c r="E20" s="2"/>
      <c r="F20" s="2"/>
      <c r="G20" s="2"/>
      <c r="H20" s="10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31" s="2" customFormat="1" ht="19.5" customHeight="1">
      <c r="A21" s="14"/>
      <c r="B21" s="14"/>
      <c r="C21" s="14"/>
      <c r="D21" s="14"/>
      <c r="E21" s="14"/>
      <c r="F21" s="14"/>
      <c r="G21" s="14"/>
      <c r="H21" s="81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73"/>
      <c r="AA21" s="73"/>
      <c r="AB21" s="73"/>
      <c r="AC21" s="73"/>
      <c r="AD21" s="73"/>
      <c r="AE21" s="73"/>
    </row>
    <row r="22" spans="1:31" s="2" customFormat="1" ht="19.5" customHeight="1">
      <c r="A22" s="73"/>
      <c r="B22" s="73"/>
      <c r="C22" s="73"/>
      <c r="D22" s="73"/>
      <c r="E22" s="73"/>
      <c r="F22" s="73"/>
      <c r="G22" s="73"/>
      <c r="H22" s="102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</row>
    <row r="23" spans="1:31" ht="12">
      <c r="A23" s="74"/>
      <c r="B23" s="74"/>
      <c r="C23" s="74"/>
      <c r="D23" s="74"/>
      <c r="E23" s="74"/>
      <c r="F23" s="74"/>
      <c r="G23" s="74"/>
      <c r="H23" s="103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</row>
    <row r="24" spans="1:31" ht="12">
      <c r="A24" s="74"/>
      <c r="B24" s="74"/>
      <c r="C24" s="74"/>
      <c r="D24" s="74"/>
      <c r="E24" s="74"/>
      <c r="F24" s="74"/>
      <c r="G24" s="74"/>
      <c r="H24" s="103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</row>
    <row r="25" spans="1:31" ht="12">
      <c r="A25" s="74"/>
      <c r="B25" s="74"/>
      <c r="C25" s="74"/>
      <c r="D25" s="74"/>
      <c r="E25" s="74"/>
      <c r="F25" s="74"/>
      <c r="G25" s="74"/>
      <c r="H25" s="103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</row>
    <row r="26" spans="1:31" ht="12">
      <c r="A26" s="74"/>
      <c r="B26" s="74"/>
      <c r="C26" s="74"/>
      <c r="D26" s="74"/>
      <c r="E26" s="74"/>
      <c r="F26" s="74"/>
      <c r="G26" s="74"/>
      <c r="H26" s="103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</row>
    <row r="27" spans="1:31" ht="12">
      <c r="A27" s="74"/>
      <c r="B27" s="74"/>
      <c r="C27" s="74"/>
      <c r="D27" s="74"/>
      <c r="E27" s="74"/>
      <c r="F27" s="74"/>
      <c r="G27" s="74"/>
      <c r="H27" s="103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</row>
    <row r="28" ht="12">
      <c r="H28" s="103"/>
    </row>
    <row r="29" ht="12">
      <c r="H29" s="103"/>
    </row>
    <row r="30" ht="12">
      <c r="H30" s="103"/>
    </row>
    <row r="31" ht="12">
      <c r="H31" s="103"/>
    </row>
    <row r="32" ht="12">
      <c r="H32" s="103"/>
    </row>
    <row r="33" ht="12">
      <c r="H33" s="103"/>
    </row>
    <row r="34" ht="12">
      <c r="H34" s="103"/>
    </row>
    <row r="35" ht="12">
      <c r="H35" s="103"/>
    </row>
    <row r="36" ht="12">
      <c r="H36" s="103"/>
    </row>
    <row r="37" ht="12">
      <c r="H37" s="103"/>
    </row>
    <row r="38" ht="12">
      <c r="H38" s="103"/>
    </row>
    <row r="39" ht="12">
      <c r="H39" s="103"/>
    </row>
    <row r="40" ht="12">
      <c r="H40" s="103"/>
    </row>
    <row r="41" ht="12">
      <c r="H41" s="103"/>
    </row>
    <row r="42" ht="12">
      <c r="H42" s="103"/>
    </row>
    <row r="43" ht="12">
      <c r="H43" s="103"/>
    </row>
    <row r="44" ht="12">
      <c r="H44" s="103"/>
    </row>
    <row r="45" ht="12">
      <c r="H45" s="103"/>
    </row>
    <row r="46" ht="12">
      <c r="H46" s="103"/>
    </row>
    <row r="47" ht="12">
      <c r="H47" s="103"/>
    </row>
    <row r="48" ht="12">
      <c r="H48" s="103"/>
    </row>
    <row r="49" ht="12">
      <c r="H49" s="103"/>
    </row>
    <row r="50" ht="12">
      <c r="H50" s="103"/>
    </row>
    <row r="51" ht="12">
      <c r="H51" s="103"/>
    </row>
    <row r="52" ht="12">
      <c r="H52" s="103"/>
    </row>
  </sheetData>
  <sheetProtection/>
  <mergeCells count="6">
    <mergeCell ref="A2:I2"/>
    <mergeCell ref="A5:A6"/>
    <mergeCell ref="B5:B6"/>
    <mergeCell ref="C5:T5"/>
    <mergeCell ref="U5:X5"/>
    <mergeCell ref="A16:E16"/>
  </mergeCells>
  <printOptions/>
  <pageMargins left="0.22" right="0.2" top="0.8" bottom="0.56" header="0.5" footer="0.5"/>
  <pageSetup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9"/>
  <sheetViews>
    <sheetView zoomScalePageLayoutView="0" workbookViewId="0" topLeftCell="A1">
      <selection activeCell="A2" sqref="A2:F2"/>
    </sheetView>
  </sheetViews>
  <sheetFormatPr defaultColWidth="8.88671875" defaultRowHeight="13.5"/>
  <cols>
    <col min="1" max="14" width="8.88671875" style="14" customWidth="1"/>
    <col min="15" max="15" width="9.77734375" style="14" customWidth="1"/>
    <col min="16" max="16384" width="8.88671875" style="14" customWidth="1"/>
  </cols>
  <sheetData>
    <row r="1" ht="15" customHeight="1"/>
    <row r="2" spans="1:13" s="63" customFormat="1" ht="20.25" customHeight="1">
      <c r="A2" s="426" t="s">
        <v>645</v>
      </c>
      <c r="B2" s="426"/>
      <c r="C2" s="426"/>
      <c r="D2" s="426"/>
      <c r="E2" s="426"/>
      <c r="F2" s="426"/>
      <c r="K2" s="64" t="s">
        <v>0</v>
      </c>
      <c r="M2" s="64" t="s">
        <v>0</v>
      </c>
    </row>
    <row r="3" ht="9.75" customHeight="1"/>
    <row r="4" spans="2:3" ht="13.5">
      <c r="B4" s="158" t="s">
        <v>271</v>
      </c>
      <c r="C4" s="158"/>
    </row>
    <row r="5" s="20" customFormat="1" ht="13.5" customHeight="1">
      <c r="A5" s="65" t="s">
        <v>123</v>
      </c>
    </row>
    <row r="6" spans="1:16" s="20" customFormat="1" ht="24.75" customHeight="1">
      <c r="A6" s="432" t="s">
        <v>164</v>
      </c>
      <c r="B6" s="433" t="s">
        <v>46</v>
      </c>
      <c r="C6" s="433"/>
      <c r="D6" s="433"/>
      <c r="E6" s="433"/>
      <c r="F6" s="433"/>
      <c r="G6" s="433"/>
      <c r="H6" s="433"/>
      <c r="I6" s="433"/>
      <c r="J6" s="433"/>
      <c r="K6" s="66"/>
      <c r="L6" s="37" t="s">
        <v>23</v>
      </c>
      <c r="M6" s="37" t="s">
        <v>24</v>
      </c>
      <c r="N6" s="37" t="s">
        <v>21</v>
      </c>
      <c r="O6" s="37" t="s">
        <v>22</v>
      </c>
      <c r="P6" s="67" t="s">
        <v>0</v>
      </c>
    </row>
    <row r="7" spans="1:16" s="20" customFormat="1" ht="46.5" customHeight="1">
      <c r="A7" s="432"/>
      <c r="B7" s="35" t="s">
        <v>2</v>
      </c>
      <c r="C7" s="35" t="s">
        <v>25</v>
      </c>
      <c r="D7" s="39" t="s">
        <v>75</v>
      </c>
      <c r="E7" s="39" t="s">
        <v>71</v>
      </c>
      <c r="F7" s="9" t="s">
        <v>384</v>
      </c>
      <c r="G7" s="39" t="s">
        <v>26</v>
      </c>
      <c r="H7" s="39" t="s">
        <v>76</v>
      </c>
      <c r="I7" s="39" t="s">
        <v>27</v>
      </c>
      <c r="J7" s="35" t="s">
        <v>28</v>
      </c>
      <c r="K7" s="35" t="s">
        <v>2</v>
      </c>
      <c r="L7" s="35" t="s">
        <v>29</v>
      </c>
      <c r="M7" s="35" t="s">
        <v>30</v>
      </c>
      <c r="N7" s="35" t="s">
        <v>31</v>
      </c>
      <c r="O7" s="35" t="s">
        <v>32</v>
      </c>
      <c r="P7" s="36" t="s">
        <v>77</v>
      </c>
    </row>
    <row r="8" spans="1:16" s="20" customFormat="1" ht="24.75" customHeight="1">
      <c r="A8" s="8" t="s">
        <v>276</v>
      </c>
      <c r="B8" s="58">
        <v>1</v>
      </c>
      <c r="C8" s="58">
        <v>0</v>
      </c>
      <c r="D8" s="61">
        <v>0</v>
      </c>
      <c r="E8" s="61">
        <v>0</v>
      </c>
      <c r="F8" s="68">
        <v>0</v>
      </c>
      <c r="G8" s="61">
        <v>0</v>
      </c>
      <c r="H8" s="61">
        <v>0</v>
      </c>
      <c r="I8" s="61">
        <v>0</v>
      </c>
      <c r="J8" s="58">
        <v>1</v>
      </c>
      <c r="K8" s="58">
        <v>1</v>
      </c>
      <c r="L8" s="58">
        <v>0</v>
      </c>
      <c r="M8" s="58">
        <v>0</v>
      </c>
      <c r="N8" s="58">
        <v>0</v>
      </c>
      <c r="O8" s="58">
        <v>1</v>
      </c>
      <c r="P8" s="58">
        <v>0</v>
      </c>
    </row>
    <row r="9" spans="1:16" s="20" customFormat="1" ht="24.75" customHeight="1">
      <c r="A9" s="41" t="s">
        <v>277</v>
      </c>
      <c r="B9" s="56">
        <v>0</v>
      </c>
      <c r="C9" s="56">
        <v>0</v>
      </c>
      <c r="D9" s="56">
        <v>0</v>
      </c>
      <c r="E9" s="56">
        <v>0</v>
      </c>
      <c r="F9" s="56">
        <v>0</v>
      </c>
      <c r="G9" s="56">
        <v>0</v>
      </c>
      <c r="H9" s="56">
        <v>0</v>
      </c>
      <c r="I9" s="56">
        <v>0</v>
      </c>
      <c r="J9" s="56">
        <v>0</v>
      </c>
      <c r="K9" s="56">
        <v>0</v>
      </c>
      <c r="L9" s="56">
        <v>0</v>
      </c>
      <c r="M9" s="56">
        <v>0</v>
      </c>
      <c r="N9" s="56">
        <v>0</v>
      </c>
      <c r="O9" s="56">
        <v>0</v>
      </c>
      <c r="P9" s="56">
        <v>0</v>
      </c>
    </row>
    <row r="10" spans="1:16" s="20" customFormat="1" ht="24.75" customHeight="1">
      <c r="A10" s="41" t="s">
        <v>534</v>
      </c>
      <c r="B10" s="56">
        <v>2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2</v>
      </c>
      <c r="K10" s="56">
        <v>2</v>
      </c>
      <c r="L10" s="56">
        <v>0</v>
      </c>
      <c r="M10" s="56">
        <v>0</v>
      </c>
      <c r="N10" s="56">
        <v>0</v>
      </c>
      <c r="O10" s="56">
        <v>2</v>
      </c>
      <c r="P10" s="56">
        <v>0</v>
      </c>
    </row>
    <row r="11" spans="1:16" s="20" customFormat="1" ht="24.75" customHeight="1">
      <c r="A11" s="41" t="s">
        <v>511</v>
      </c>
      <c r="B11" s="56">
        <v>1</v>
      </c>
      <c r="C11" s="56">
        <v>0</v>
      </c>
      <c r="D11" s="56">
        <v>0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6">
        <v>1</v>
      </c>
      <c r="K11" s="56">
        <v>1</v>
      </c>
      <c r="L11" s="58">
        <v>0</v>
      </c>
      <c r="M11" s="58">
        <v>0</v>
      </c>
      <c r="N11" s="58">
        <v>0</v>
      </c>
      <c r="O11" s="56">
        <v>1</v>
      </c>
      <c r="P11" s="58">
        <v>0</v>
      </c>
    </row>
    <row r="12" spans="1:16" s="296" customFormat="1" ht="24.75" customHeight="1">
      <c r="A12" s="299" t="s">
        <v>539</v>
      </c>
      <c r="B12" s="300">
        <v>7</v>
      </c>
      <c r="C12" s="56">
        <v>0</v>
      </c>
      <c r="D12" s="56">
        <v>0</v>
      </c>
      <c r="E12" s="56">
        <v>0</v>
      </c>
      <c r="F12" s="300">
        <v>5</v>
      </c>
      <c r="G12" s="56">
        <v>0</v>
      </c>
      <c r="H12" s="56">
        <v>0</v>
      </c>
      <c r="I12" s="56">
        <v>0</v>
      </c>
      <c r="J12" s="300">
        <v>2</v>
      </c>
      <c r="K12" s="300">
        <v>7</v>
      </c>
      <c r="L12" s="58">
        <v>0</v>
      </c>
      <c r="M12" s="304">
        <v>5</v>
      </c>
      <c r="N12" s="58">
        <v>0</v>
      </c>
      <c r="O12" s="300">
        <v>2</v>
      </c>
      <c r="P12" s="58">
        <v>0</v>
      </c>
    </row>
    <row r="13" spans="1:16" s="296" customFormat="1" ht="24.75" customHeight="1">
      <c r="A13" s="302" t="s">
        <v>561</v>
      </c>
      <c r="B13" s="353">
        <v>0</v>
      </c>
      <c r="C13" s="357">
        <v>0</v>
      </c>
      <c r="D13" s="357">
        <v>0</v>
      </c>
      <c r="E13" s="357">
        <v>0</v>
      </c>
      <c r="F13" s="353">
        <v>0</v>
      </c>
      <c r="G13" s="357">
        <v>0</v>
      </c>
      <c r="H13" s="357">
        <v>0</v>
      </c>
      <c r="I13" s="357">
        <v>0</v>
      </c>
      <c r="J13" s="353">
        <v>0</v>
      </c>
      <c r="K13" s="353">
        <v>0</v>
      </c>
      <c r="L13" s="358">
        <v>0</v>
      </c>
      <c r="M13" s="359">
        <v>0</v>
      </c>
      <c r="N13" s="358">
        <v>0</v>
      </c>
      <c r="O13" s="353">
        <v>0</v>
      </c>
      <c r="P13" s="358">
        <v>0</v>
      </c>
    </row>
    <row r="14" spans="1:16" ht="15" customHeight="1">
      <c r="A14" s="133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48"/>
    </row>
    <row r="15" spans="2:4" ht="16.5" customHeight="1">
      <c r="B15" s="438" t="s">
        <v>272</v>
      </c>
      <c r="C15" s="438"/>
      <c r="D15" s="438"/>
    </row>
    <row r="16" s="20" customFormat="1" ht="13.5" customHeight="1">
      <c r="A16" s="33" t="s">
        <v>20</v>
      </c>
    </row>
    <row r="17" spans="1:16" s="20" customFormat="1" ht="24.75" customHeight="1">
      <c r="A17" s="432" t="s">
        <v>164</v>
      </c>
      <c r="B17" s="433" t="s">
        <v>47</v>
      </c>
      <c r="C17" s="433"/>
      <c r="D17" s="433"/>
      <c r="E17" s="433"/>
      <c r="F17" s="433"/>
      <c r="G17" s="433"/>
      <c r="H17" s="433"/>
      <c r="I17" s="433"/>
      <c r="J17" s="433"/>
      <c r="K17" s="66"/>
      <c r="L17" s="37" t="s">
        <v>23</v>
      </c>
      <c r="M17" s="37" t="s">
        <v>24</v>
      </c>
      <c r="N17" s="37" t="s">
        <v>21</v>
      </c>
      <c r="O17" s="37" t="s">
        <v>22</v>
      </c>
      <c r="P17" s="67" t="s">
        <v>0</v>
      </c>
    </row>
    <row r="18" spans="1:16" s="20" customFormat="1" ht="27.75" customHeight="1">
      <c r="A18" s="432"/>
      <c r="B18" s="39" t="s">
        <v>2</v>
      </c>
      <c r="C18" s="39" t="s">
        <v>74</v>
      </c>
      <c r="D18" s="39" t="s">
        <v>33</v>
      </c>
      <c r="E18" s="39" t="s">
        <v>34</v>
      </c>
      <c r="F18" s="39" t="s">
        <v>72</v>
      </c>
      <c r="G18" s="39" t="s">
        <v>35</v>
      </c>
      <c r="H18" s="39" t="s">
        <v>36</v>
      </c>
      <c r="I18" s="39" t="s">
        <v>37</v>
      </c>
      <c r="J18" s="39" t="s">
        <v>28</v>
      </c>
      <c r="K18" s="39" t="s">
        <v>2</v>
      </c>
      <c r="L18" s="39" t="s">
        <v>73</v>
      </c>
      <c r="M18" s="39" t="s">
        <v>38</v>
      </c>
      <c r="N18" s="39" t="s">
        <v>39</v>
      </c>
      <c r="O18" s="39" t="s">
        <v>32</v>
      </c>
      <c r="P18" s="40" t="s">
        <v>77</v>
      </c>
    </row>
    <row r="19" spans="1:16" s="20" customFormat="1" ht="24.75" customHeight="1">
      <c r="A19" s="8" t="s">
        <v>276</v>
      </c>
      <c r="B19" s="61">
        <v>2</v>
      </c>
      <c r="C19" s="61">
        <v>0</v>
      </c>
      <c r="D19" s="61"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2</v>
      </c>
      <c r="K19" s="61">
        <v>2</v>
      </c>
      <c r="L19" s="61">
        <v>0</v>
      </c>
      <c r="M19" s="61">
        <v>0</v>
      </c>
      <c r="N19" s="61">
        <v>0</v>
      </c>
      <c r="O19" s="61">
        <v>0</v>
      </c>
      <c r="P19" s="61">
        <v>1</v>
      </c>
    </row>
    <row r="20" spans="1:16" s="20" customFormat="1" ht="24.75" customHeight="1">
      <c r="A20" s="41" t="s">
        <v>277</v>
      </c>
      <c r="B20" s="54">
        <v>3</v>
      </c>
      <c r="C20" s="56">
        <v>0</v>
      </c>
      <c r="D20" s="56">
        <v>0</v>
      </c>
      <c r="E20" s="56">
        <v>0</v>
      </c>
      <c r="F20" s="56">
        <v>1</v>
      </c>
      <c r="G20" s="56">
        <v>0</v>
      </c>
      <c r="H20" s="56">
        <v>0</v>
      </c>
      <c r="I20" s="56">
        <v>0</v>
      </c>
      <c r="J20" s="56">
        <v>2</v>
      </c>
      <c r="K20" s="54">
        <v>5</v>
      </c>
      <c r="L20" s="56">
        <v>0</v>
      </c>
      <c r="M20" s="56">
        <v>2</v>
      </c>
      <c r="N20" s="56">
        <v>1</v>
      </c>
      <c r="O20" s="56">
        <v>2</v>
      </c>
      <c r="P20" s="56">
        <v>0</v>
      </c>
    </row>
    <row r="21" spans="1:17" s="20" customFormat="1" ht="24.75" customHeight="1">
      <c r="A21" s="41" t="s">
        <v>340</v>
      </c>
      <c r="B21" s="56">
        <v>0</v>
      </c>
      <c r="C21" s="56">
        <v>0</v>
      </c>
      <c r="D21" s="56">
        <v>0</v>
      </c>
      <c r="E21" s="56">
        <v>0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/>
    </row>
    <row r="22" spans="1:17" s="20" customFormat="1" ht="24.75" customHeight="1">
      <c r="A22" s="41" t="s">
        <v>511</v>
      </c>
      <c r="B22" s="56">
        <v>1</v>
      </c>
      <c r="C22" s="56">
        <v>0</v>
      </c>
      <c r="D22" s="56">
        <v>0</v>
      </c>
      <c r="E22" s="56">
        <v>0</v>
      </c>
      <c r="F22" s="56">
        <v>0</v>
      </c>
      <c r="G22" s="56">
        <v>0</v>
      </c>
      <c r="H22" s="56">
        <v>0</v>
      </c>
      <c r="I22" s="56">
        <v>0</v>
      </c>
      <c r="J22" s="56">
        <v>1</v>
      </c>
      <c r="K22" s="56">
        <v>1</v>
      </c>
      <c r="L22" s="56">
        <v>0</v>
      </c>
      <c r="M22" s="56">
        <v>0</v>
      </c>
      <c r="N22" s="56">
        <v>0</v>
      </c>
      <c r="O22" s="56">
        <v>0</v>
      </c>
      <c r="P22" s="56">
        <v>1</v>
      </c>
      <c r="Q22" s="56"/>
    </row>
    <row r="23" spans="1:17" s="298" customFormat="1" ht="24.75" customHeight="1">
      <c r="A23" s="299" t="s">
        <v>539</v>
      </c>
      <c r="B23" s="300">
        <v>2</v>
      </c>
      <c r="C23" s="56">
        <v>0</v>
      </c>
      <c r="D23" s="56">
        <v>0</v>
      </c>
      <c r="E23" s="56">
        <v>0</v>
      </c>
      <c r="F23" s="300">
        <v>2</v>
      </c>
      <c r="G23" s="56">
        <v>0</v>
      </c>
      <c r="H23" s="56">
        <v>0</v>
      </c>
      <c r="I23" s="56">
        <v>0</v>
      </c>
      <c r="J23" s="56">
        <v>0</v>
      </c>
      <c r="K23" s="300">
        <v>2</v>
      </c>
      <c r="L23" s="56">
        <v>0</v>
      </c>
      <c r="M23" s="56">
        <v>0</v>
      </c>
      <c r="N23" s="300">
        <v>2</v>
      </c>
      <c r="O23" s="56">
        <v>0</v>
      </c>
      <c r="P23" s="56">
        <v>0</v>
      </c>
      <c r="Q23" s="300"/>
    </row>
    <row r="24" spans="1:17" s="20" customFormat="1" ht="23.25" customHeight="1">
      <c r="A24" s="302" t="s">
        <v>562</v>
      </c>
      <c r="B24" s="357">
        <v>2</v>
      </c>
      <c r="C24" s="357">
        <v>0</v>
      </c>
      <c r="D24" s="357">
        <v>0</v>
      </c>
      <c r="E24" s="357">
        <v>0</v>
      </c>
      <c r="F24" s="357">
        <v>0</v>
      </c>
      <c r="G24" s="357">
        <v>0</v>
      </c>
      <c r="H24" s="357">
        <v>0</v>
      </c>
      <c r="I24" s="357">
        <v>0</v>
      </c>
      <c r="J24" s="357">
        <v>2</v>
      </c>
      <c r="K24" s="357">
        <v>2</v>
      </c>
      <c r="L24" s="357">
        <v>0</v>
      </c>
      <c r="M24" s="357">
        <v>0</v>
      </c>
      <c r="N24" s="357">
        <v>2</v>
      </c>
      <c r="O24" s="357">
        <v>0</v>
      </c>
      <c r="P24" s="357">
        <v>0</v>
      </c>
      <c r="Q24" s="56"/>
    </row>
    <row r="25" spans="1:8" s="2" customFormat="1" ht="19.5" customHeight="1">
      <c r="A25" s="1" t="s">
        <v>167</v>
      </c>
      <c r="B25" s="1"/>
      <c r="H25" s="102"/>
    </row>
    <row r="26" spans="1:16" s="20" customFormat="1" ht="17.25" customHeight="1">
      <c r="A26" s="132"/>
      <c r="B26" s="54"/>
      <c r="C26" s="69"/>
      <c r="D26" s="69"/>
      <c r="E26" s="69"/>
      <c r="F26" s="69"/>
      <c r="G26" s="69"/>
      <c r="H26" s="69"/>
      <c r="I26" s="69"/>
      <c r="J26" s="69"/>
      <c r="K26" s="54"/>
      <c r="L26" s="69"/>
      <c r="M26" s="69"/>
      <c r="N26" s="69"/>
      <c r="O26" s="69"/>
      <c r="P26" s="69"/>
    </row>
    <row r="28" spans="2:16" ht="13.5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</row>
    <row r="49" spans="1:11" ht="13.5">
      <c r="A49" s="55" t="s">
        <v>0</v>
      </c>
      <c r="K49" s="55" t="s">
        <v>0</v>
      </c>
    </row>
  </sheetData>
  <sheetProtection/>
  <mergeCells count="6">
    <mergeCell ref="A2:F2"/>
    <mergeCell ref="A6:A7"/>
    <mergeCell ref="B6:J6"/>
    <mergeCell ref="B15:D15"/>
    <mergeCell ref="A17:A18"/>
    <mergeCell ref="B17:J17"/>
  </mergeCells>
  <printOptions/>
  <pageMargins left="0.27" right="0.21" top="0.25" bottom="0.16" header="0.33" footer="0.28"/>
  <pageSetup horizontalDpi="300" verticalDpi="3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A17"/>
  <sheetViews>
    <sheetView zoomScalePageLayoutView="0" workbookViewId="0" topLeftCell="A1">
      <selection activeCell="A2" sqref="A2:G2"/>
    </sheetView>
  </sheetViews>
  <sheetFormatPr defaultColWidth="8.88671875" defaultRowHeight="13.5"/>
  <cols>
    <col min="11" max="11" width="8.77734375" style="0" customWidth="1"/>
    <col min="12" max="12" width="7.77734375" style="0" customWidth="1"/>
  </cols>
  <sheetData>
    <row r="1" ht="15.75" customHeight="1"/>
    <row r="2" spans="1:10" s="14" customFormat="1" ht="17.25" customHeight="1">
      <c r="A2" s="426" t="s">
        <v>646</v>
      </c>
      <c r="B2" s="426"/>
      <c r="C2" s="426"/>
      <c r="D2" s="426"/>
      <c r="E2" s="426"/>
      <c r="F2" s="439"/>
      <c r="G2" s="439"/>
      <c r="H2" s="55" t="s">
        <v>0</v>
      </c>
      <c r="I2" s="55"/>
      <c r="J2" s="55"/>
    </row>
    <row r="3" s="14" customFormat="1" ht="9" customHeight="1"/>
    <row r="4" s="14" customFormat="1" ht="13.5" hidden="1"/>
    <row r="5" spans="1:14" s="20" customFormat="1" ht="19.5" customHeight="1">
      <c r="A5" s="33" t="s">
        <v>40</v>
      </c>
      <c r="N5" s="33" t="s">
        <v>0</v>
      </c>
    </row>
    <row r="6" spans="1:15" s="20" customFormat="1" ht="19.5" customHeight="1">
      <c r="A6" s="435" t="s">
        <v>165</v>
      </c>
      <c r="B6" s="433" t="s">
        <v>455</v>
      </c>
      <c r="C6" s="433"/>
      <c r="D6" s="433"/>
      <c r="E6" s="433"/>
      <c r="F6" s="433"/>
      <c r="G6" s="431" t="s">
        <v>456</v>
      </c>
      <c r="H6" s="440"/>
      <c r="I6" s="440"/>
      <c r="J6" s="440"/>
      <c r="K6" s="441"/>
      <c r="L6" s="441"/>
      <c r="M6" s="440"/>
      <c r="N6" s="440"/>
      <c r="O6" s="440"/>
    </row>
    <row r="7" spans="1:15" s="70" customFormat="1" ht="30.75" customHeight="1">
      <c r="A7" s="435"/>
      <c r="B7" s="40" t="s">
        <v>2</v>
      </c>
      <c r="C7" s="39" t="s">
        <v>41</v>
      </c>
      <c r="D7" s="223" t="s">
        <v>457</v>
      </c>
      <c r="E7" s="39" t="s">
        <v>541</v>
      </c>
      <c r="F7" s="39" t="s">
        <v>458</v>
      </c>
      <c r="G7" s="39" t="s">
        <v>2</v>
      </c>
      <c r="H7" s="223" t="s">
        <v>42</v>
      </c>
      <c r="I7" s="39" t="s">
        <v>459</v>
      </c>
      <c r="J7" s="223" t="s">
        <v>43</v>
      </c>
      <c r="K7" s="40" t="s">
        <v>460</v>
      </c>
      <c r="L7" s="224" t="s">
        <v>462</v>
      </c>
      <c r="M7" s="223" t="s">
        <v>44</v>
      </c>
      <c r="N7" s="39" t="s">
        <v>45</v>
      </c>
      <c r="O7" s="40" t="s">
        <v>458</v>
      </c>
    </row>
    <row r="8" spans="1:15" s="20" customFormat="1" ht="21.75" customHeight="1">
      <c r="A8" s="41" t="s">
        <v>276</v>
      </c>
      <c r="B8" s="254">
        <v>6</v>
      </c>
      <c r="C8" s="255">
        <v>4</v>
      </c>
      <c r="D8" s="256">
        <v>0</v>
      </c>
      <c r="E8" s="255">
        <v>0</v>
      </c>
      <c r="F8" s="255">
        <v>2</v>
      </c>
      <c r="G8" s="255">
        <v>264</v>
      </c>
      <c r="H8" s="256">
        <v>110</v>
      </c>
      <c r="I8" s="255"/>
      <c r="J8" s="256">
        <v>0</v>
      </c>
      <c r="K8" s="254">
        <v>22</v>
      </c>
      <c r="L8" s="257" t="s">
        <v>622</v>
      </c>
      <c r="M8" s="256">
        <v>2</v>
      </c>
      <c r="N8" s="255">
        <v>0</v>
      </c>
      <c r="O8" s="254">
        <v>130</v>
      </c>
    </row>
    <row r="9" spans="1:15" s="20" customFormat="1" ht="21.75" customHeight="1">
      <c r="A9" s="41" t="s">
        <v>616</v>
      </c>
      <c r="B9" s="254">
        <v>3</v>
      </c>
      <c r="C9" s="255">
        <v>1</v>
      </c>
      <c r="D9" s="256">
        <v>0</v>
      </c>
      <c r="E9" s="255">
        <v>0</v>
      </c>
      <c r="F9" s="255">
        <v>2</v>
      </c>
      <c r="G9" s="255">
        <v>273</v>
      </c>
      <c r="H9" s="256">
        <v>113</v>
      </c>
      <c r="I9" s="255"/>
      <c r="J9" s="256">
        <v>0</v>
      </c>
      <c r="K9" s="254">
        <v>12</v>
      </c>
      <c r="L9" s="363">
        <v>5</v>
      </c>
      <c r="M9" s="256">
        <v>2</v>
      </c>
      <c r="N9" s="255">
        <v>0</v>
      </c>
      <c r="O9" s="254">
        <v>146</v>
      </c>
    </row>
    <row r="10" spans="1:15" s="20" customFormat="1" ht="21.75" customHeight="1">
      <c r="A10" s="41" t="s">
        <v>617</v>
      </c>
      <c r="B10" s="258">
        <v>4</v>
      </c>
      <c r="C10" s="259">
        <v>1</v>
      </c>
      <c r="D10" s="260">
        <v>1</v>
      </c>
      <c r="E10" s="259">
        <v>0</v>
      </c>
      <c r="F10" s="259">
        <v>2</v>
      </c>
      <c r="G10" s="259">
        <v>302</v>
      </c>
      <c r="H10" s="260">
        <v>113</v>
      </c>
      <c r="I10" s="259">
        <v>1</v>
      </c>
      <c r="J10" s="260">
        <v>0</v>
      </c>
      <c r="K10" s="258">
        <v>18</v>
      </c>
      <c r="L10" s="363">
        <v>5</v>
      </c>
      <c r="M10" s="260">
        <v>2</v>
      </c>
      <c r="N10" s="259">
        <v>0</v>
      </c>
      <c r="O10" s="258">
        <v>168</v>
      </c>
    </row>
    <row r="11" spans="1:15" s="20" customFormat="1" ht="21.75" customHeight="1">
      <c r="A11" s="41" t="s">
        <v>618</v>
      </c>
      <c r="B11" s="258">
        <v>4</v>
      </c>
      <c r="C11" s="259">
        <v>1</v>
      </c>
      <c r="D11" s="260">
        <v>1</v>
      </c>
      <c r="E11" s="259">
        <v>0</v>
      </c>
      <c r="F11" s="259">
        <v>3</v>
      </c>
      <c r="G11" s="259">
        <v>310</v>
      </c>
      <c r="H11" s="260">
        <v>105</v>
      </c>
      <c r="I11" s="259">
        <v>1</v>
      </c>
      <c r="J11" s="260">
        <v>0</v>
      </c>
      <c r="K11" s="258">
        <v>18</v>
      </c>
      <c r="L11" s="364">
        <v>6</v>
      </c>
      <c r="M11" s="260">
        <v>3</v>
      </c>
      <c r="N11" s="259">
        <v>0</v>
      </c>
      <c r="O11" s="258">
        <v>183</v>
      </c>
    </row>
    <row r="12" spans="1:15" s="20" customFormat="1" ht="21.75" customHeight="1">
      <c r="A12" s="41" t="s">
        <v>619</v>
      </c>
      <c r="B12" s="258">
        <v>6</v>
      </c>
      <c r="C12" s="259">
        <v>1</v>
      </c>
      <c r="D12" s="260">
        <v>1</v>
      </c>
      <c r="E12" s="259">
        <v>0</v>
      </c>
      <c r="F12" s="316">
        <v>4</v>
      </c>
      <c r="G12" s="259">
        <v>316</v>
      </c>
      <c r="H12" s="260">
        <v>110</v>
      </c>
      <c r="I12" s="259">
        <v>1</v>
      </c>
      <c r="J12" s="260">
        <v>0</v>
      </c>
      <c r="K12" s="258">
        <v>19</v>
      </c>
      <c r="L12" s="364">
        <v>6</v>
      </c>
      <c r="M12" s="260">
        <v>3</v>
      </c>
      <c r="N12" s="259">
        <v>0</v>
      </c>
      <c r="O12" s="258">
        <v>183</v>
      </c>
    </row>
    <row r="13" spans="1:16" s="126" customFormat="1" ht="21.75" customHeight="1">
      <c r="A13" s="333" t="s">
        <v>620</v>
      </c>
      <c r="B13" s="360">
        <f>SUM(C13:F13)</f>
        <v>7</v>
      </c>
      <c r="C13" s="361">
        <v>1</v>
      </c>
      <c r="D13" s="361">
        <v>1</v>
      </c>
      <c r="E13" s="361">
        <v>0</v>
      </c>
      <c r="F13" s="361">
        <v>5</v>
      </c>
      <c r="G13" s="360">
        <f>SUM(H13:K13,M13:O13,P13)</f>
        <v>357</v>
      </c>
      <c r="H13" s="361">
        <v>108</v>
      </c>
      <c r="I13" s="361">
        <v>1</v>
      </c>
      <c r="J13" s="360">
        <v>0</v>
      </c>
      <c r="K13" s="335">
        <v>19</v>
      </c>
      <c r="L13" s="362">
        <v>5</v>
      </c>
      <c r="M13" s="360">
        <v>4</v>
      </c>
      <c r="N13" s="361">
        <v>0</v>
      </c>
      <c r="O13" s="335">
        <v>225</v>
      </c>
      <c r="P13" s="20"/>
    </row>
    <row r="14" spans="1:27" s="112" customFormat="1" ht="15" customHeight="1">
      <c r="A14" s="442" t="s">
        <v>556</v>
      </c>
      <c r="B14" s="442"/>
      <c r="C14" s="442"/>
      <c r="D14" s="108"/>
      <c r="E14" s="79"/>
      <c r="F14" s="79"/>
      <c r="G14" s="79"/>
      <c r="H14" s="108"/>
      <c r="I14" s="108"/>
      <c r="J14" s="108"/>
      <c r="K14" s="108"/>
      <c r="L14" s="108"/>
      <c r="M14" s="108"/>
      <c r="N14" s="79"/>
      <c r="O14" s="108"/>
      <c r="P14" s="79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</row>
    <row r="15" spans="1:4" ht="13.5">
      <c r="A15" s="112" t="s">
        <v>461</v>
      </c>
      <c r="B15" s="112"/>
      <c r="C15" s="112"/>
      <c r="D15" s="112"/>
    </row>
    <row r="17" ht="13.5">
      <c r="G17" s="262"/>
    </row>
  </sheetData>
  <sheetProtection/>
  <mergeCells count="5">
    <mergeCell ref="A2:G2"/>
    <mergeCell ref="A6:A7"/>
    <mergeCell ref="B6:F6"/>
    <mergeCell ref="G6:O6"/>
    <mergeCell ref="A14:C14"/>
  </mergeCells>
  <printOptions/>
  <pageMargins left="0.75" right="0.75" top="1" bottom="1" header="0.5" footer="0.5"/>
  <pageSetup horizontalDpi="600" verticalDpi="600" orientation="landscape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Y16"/>
  <sheetViews>
    <sheetView zoomScalePageLayoutView="0" workbookViewId="0" topLeftCell="A1">
      <selection activeCell="A2" sqref="A2:I2"/>
    </sheetView>
  </sheetViews>
  <sheetFormatPr defaultColWidth="8.88671875" defaultRowHeight="13.5"/>
  <cols>
    <col min="1" max="1" width="7.77734375" style="193" customWidth="1"/>
    <col min="2" max="2" width="8.10546875" style="193" customWidth="1"/>
    <col min="3" max="3" width="8.21484375" style="193" customWidth="1"/>
    <col min="4" max="5" width="7.10546875" style="193" customWidth="1"/>
    <col min="6" max="6" width="6.77734375" style="193" customWidth="1"/>
    <col min="7" max="7" width="7.77734375" style="193" customWidth="1"/>
    <col min="8" max="8" width="6.99609375" style="193" customWidth="1"/>
    <col min="9" max="11" width="6.77734375" style="193" customWidth="1"/>
    <col min="12" max="12" width="8.10546875" style="193" customWidth="1"/>
    <col min="13" max="13" width="6.77734375" style="193" customWidth="1"/>
    <col min="14" max="15" width="7.10546875" style="193" customWidth="1"/>
    <col min="16" max="16" width="6.21484375" style="193" customWidth="1"/>
    <col min="17" max="17" width="6.3359375" style="193" customWidth="1"/>
    <col min="18" max="18" width="7.10546875" style="193" customWidth="1"/>
    <col min="19" max="19" width="7.21484375" style="193" customWidth="1"/>
    <col min="20" max="20" width="6.3359375" style="193" customWidth="1"/>
    <col min="21" max="21" width="6.77734375" style="193" customWidth="1"/>
    <col min="22" max="16384" width="8.88671875" style="193" customWidth="1"/>
  </cols>
  <sheetData>
    <row r="2" spans="1:21" ht="18" customHeight="1">
      <c r="A2" s="456" t="s">
        <v>647</v>
      </c>
      <c r="B2" s="456"/>
      <c r="C2" s="456"/>
      <c r="D2" s="456"/>
      <c r="E2" s="456"/>
      <c r="F2" s="456"/>
      <c r="G2" s="456"/>
      <c r="H2" s="456"/>
      <c r="I2" s="456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</row>
    <row r="3" spans="1:21" ht="9" customHeight="1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</row>
    <row r="4" spans="1:21" s="196" customFormat="1" ht="19.5" customHeight="1">
      <c r="A4" s="194" t="s">
        <v>40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</row>
    <row r="5" spans="1:25" s="196" customFormat="1" ht="21.75" customHeight="1">
      <c r="A5" s="457" t="s">
        <v>165</v>
      </c>
      <c r="B5" s="444" t="s">
        <v>49</v>
      </c>
      <c r="C5" s="446" t="s">
        <v>367</v>
      </c>
      <c r="D5" s="446"/>
      <c r="E5" s="446"/>
      <c r="F5" s="446"/>
      <c r="G5" s="446"/>
      <c r="H5" s="446"/>
      <c r="I5" s="446"/>
      <c r="J5" s="446"/>
      <c r="K5" s="446"/>
      <c r="L5" s="447" t="s">
        <v>368</v>
      </c>
      <c r="M5" s="444" t="s">
        <v>48</v>
      </c>
      <c r="N5" s="444"/>
      <c r="O5" s="444"/>
      <c r="P5" s="444"/>
      <c r="Q5" s="444"/>
      <c r="R5" s="444" t="s">
        <v>369</v>
      </c>
      <c r="S5" s="444"/>
      <c r="T5" s="444"/>
      <c r="U5" s="445"/>
      <c r="V5" s="453" t="s">
        <v>538</v>
      </c>
      <c r="W5" s="454"/>
      <c r="X5" s="454"/>
      <c r="Y5" s="455"/>
    </row>
    <row r="6" spans="1:25" s="196" customFormat="1" ht="21.75" customHeight="1">
      <c r="A6" s="457"/>
      <c r="B6" s="444"/>
      <c r="C6" s="444" t="s">
        <v>363</v>
      </c>
      <c r="D6" s="446" t="s">
        <v>463</v>
      </c>
      <c r="E6" s="446"/>
      <c r="F6" s="446"/>
      <c r="G6" s="447" t="s">
        <v>370</v>
      </c>
      <c r="H6" s="448" t="s">
        <v>144</v>
      </c>
      <c r="I6" s="447" t="s">
        <v>371</v>
      </c>
      <c r="J6" s="447" t="s">
        <v>372</v>
      </c>
      <c r="K6" s="448" t="s">
        <v>373</v>
      </c>
      <c r="L6" s="447"/>
      <c r="M6" s="444" t="s">
        <v>50</v>
      </c>
      <c r="N6" s="447" t="s">
        <v>374</v>
      </c>
      <c r="O6" s="448" t="s">
        <v>377</v>
      </c>
      <c r="P6" s="447" t="s">
        <v>375</v>
      </c>
      <c r="Q6" s="447" t="s">
        <v>376</v>
      </c>
      <c r="R6" s="447" t="s">
        <v>51</v>
      </c>
      <c r="S6" s="447" t="s">
        <v>378</v>
      </c>
      <c r="T6" s="447" t="s">
        <v>379</v>
      </c>
      <c r="U6" s="443" t="s">
        <v>380</v>
      </c>
      <c r="V6" s="447" t="s">
        <v>51</v>
      </c>
      <c r="W6" s="451" t="s">
        <v>535</v>
      </c>
      <c r="X6" s="451" t="s">
        <v>536</v>
      </c>
      <c r="Y6" s="451" t="s">
        <v>537</v>
      </c>
    </row>
    <row r="7" spans="1:25" s="196" customFormat="1" ht="25.5" customHeight="1">
      <c r="A7" s="457"/>
      <c r="B7" s="444"/>
      <c r="C7" s="444"/>
      <c r="D7" s="191" t="s">
        <v>2</v>
      </c>
      <c r="E7" s="191" t="s">
        <v>381</v>
      </c>
      <c r="F7" s="191" t="s">
        <v>382</v>
      </c>
      <c r="G7" s="447"/>
      <c r="H7" s="449"/>
      <c r="I7" s="447"/>
      <c r="J7" s="447"/>
      <c r="K7" s="450"/>
      <c r="L7" s="447"/>
      <c r="M7" s="444"/>
      <c r="N7" s="447"/>
      <c r="O7" s="449"/>
      <c r="P7" s="447"/>
      <c r="Q7" s="447"/>
      <c r="R7" s="447"/>
      <c r="S7" s="447"/>
      <c r="T7" s="447"/>
      <c r="U7" s="443" t="s">
        <v>0</v>
      </c>
      <c r="V7" s="447"/>
      <c r="W7" s="452"/>
      <c r="X7" s="452"/>
      <c r="Y7" s="452"/>
    </row>
    <row r="8" spans="1:21" s="196" customFormat="1" ht="21.75" customHeight="1">
      <c r="A8" s="197" t="s">
        <v>276</v>
      </c>
      <c r="B8" s="245">
        <v>3555</v>
      </c>
      <c r="C8" s="245">
        <v>2641</v>
      </c>
      <c r="D8" s="245">
        <v>231</v>
      </c>
      <c r="E8" s="245">
        <v>112</v>
      </c>
      <c r="F8" s="245">
        <v>119</v>
      </c>
      <c r="G8" s="245">
        <v>2203</v>
      </c>
      <c r="H8" s="245">
        <v>54</v>
      </c>
      <c r="I8" s="245">
        <v>36</v>
      </c>
      <c r="J8" s="245">
        <v>112</v>
      </c>
      <c r="K8" s="247">
        <v>5</v>
      </c>
      <c r="L8" s="245">
        <v>55</v>
      </c>
      <c r="M8" s="245">
        <v>404</v>
      </c>
      <c r="N8" s="245">
        <v>44</v>
      </c>
      <c r="O8" s="245">
        <v>339</v>
      </c>
      <c r="P8" s="245">
        <v>0</v>
      </c>
      <c r="Q8" s="245">
        <v>21</v>
      </c>
      <c r="R8" s="245">
        <v>455</v>
      </c>
      <c r="S8" s="245">
        <v>455</v>
      </c>
      <c r="T8" s="245">
        <v>0</v>
      </c>
      <c r="U8" s="245">
        <v>0</v>
      </c>
    </row>
    <row r="9" spans="1:21" s="196" customFormat="1" ht="21.75" customHeight="1">
      <c r="A9" s="197" t="s">
        <v>277</v>
      </c>
      <c r="B9" s="245">
        <v>3365</v>
      </c>
      <c r="C9" s="245">
        <v>2542</v>
      </c>
      <c r="D9" s="245">
        <v>209</v>
      </c>
      <c r="E9" s="245">
        <v>96</v>
      </c>
      <c r="F9" s="245">
        <v>113</v>
      </c>
      <c r="G9" s="245">
        <v>2130</v>
      </c>
      <c r="H9" s="245">
        <v>51</v>
      </c>
      <c r="I9" s="245">
        <v>33</v>
      </c>
      <c r="J9" s="245">
        <v>113</v>
      </c>
      <c r="K9" s="245">
        <v>6</v>
      </c>
      <c r="L9" s="245">
        <v>60</v>
      </c>
      <c r="M9" s="245">
        <v>404</v>
      </c>
      <c r="N9" s="245">
        <v>41</v>
      </c>
      <c r="O9" s="245">
        <v>343</v>
      </c>
      <c r="P9" s="245">
        <v>0</v>
      </c>
      <c r="Q9" s="245">
        <v>20</v>
      </c>
      <c r="R9" s="245">
        <v>359</v>
      </c>
      <c r="S9" s="245">
        <v>358</v>
      </c>
      <c r="T9" s="245">
        <v>1</v>
      </c>
      <c r="U9" s="245">
        <v>0</v>
      </c>
    </row>
    <row r="10" spans="1:21" s="196" customFormat="1" ht="21.75" customHeight="1">
      <c r="A10" s="197" t="s">
        <v>534</v>
      </c>
      <c r="B10" s="245">
        <v>3361</v>
      </c>
      <c r="C10" s="245">
        <v>2557</v>
      </c>
      <c r="D10" s="245">
        <v>224</v>
      </c>
      <c r="E10" s="245">
        <v>81</v>
      </c>
      <c r="F10" s="245">
        <v>143</v>
      </c>
      <c r="G10" s="245">
        <v>2127</v>
      </c>
      <c r="H10" s="245">
        <v>53</v>
      </c>
      <c r="I10" s="245">
        <v>33</v>
      </c>
      <c r="J10" s="245">
        <v>114</v>
      </c>
      <c r="K10" s="245">
        <v>6</v>
      </c>
      <c r="L10" s="245">
        <v>63</v>
      </c>
      <c r="M10" s="245">
        <v>403</v>
      </c>
      <c r="N10" s="245">
        <v>42</v>
      </c>
      <c r="O10" s="245">
        <v>339</v>
      </c>
      <c r="P10" s="245">
        <v>0</v>
      </c>
      <c r="Q10" s="245">
        <v>22</v>
      </c>
      <c r="R10" s="245">
        <v>338</v>
      </c>
      <c r="S10" s="245">
        <v>338</v>
      </c>
      <c r="T10" s="245">
        <v>0</v>
      </c>
      <c r="U10" s="245">
        <v>0</v>
      </c>
    </row>
    <row r="11" spans="1:25" s="196" customFormat="1" ht="21.75" customHeight="1">
      <c r="A11" s="197" t="s">
        <v>511</v>
      </c>
      <c r="B11" s="245">
        <v>3644</v>
      </c>
      <c r="C11" s="245">
        <v>2552</v>
      </c>
      <c r="D11" s="245">
        <v>231</v>
      </c>
      <c r="E11" s="245">
        <v>74</v>
      </c>
      <c r="F11" s="245">
        <v>157</v>
      </c>
      <c r="G11" s="245">
        <v>2120</v>
      </c>
      <c r="H11" s="245">
        <v>51</v>
      </c>
      <c r="I11" s="245">
        <v>33</v>
      </c>
      <c r="J11" s="245">
        <v>114</v>
      </c>
      <c r="K11" s="245">
        <v>3</v>
      </c>
      <c r="L11" s="245">
        <v>92</v>
      </c>
      <c r="M11" s="245">
        <v>419</v>
      </c>
      <c r="N11" s="245">
        <v>39</v>
      </c>
      <c r="O11" s="245">
        <v>356</v>
      </c>
      <c r="P11" s="246" t="s">
        <v>275</v>
      </c>
      <c r="Q11" s="245">
        <v>24</v>
      </c>
      <c r="R11" s="245">
        <v>313</v>
      </c>
      <c r="S11" s="245">
        <v>313</v>
      </c>
      <c r="T11" s="245">
        <v>0</v>
      </c>
      <c r="U11" s="245">
        <v>0</v>
      </c>
      <c r="V11" s="196">
        <v>268</v>
      </c>
      <c r="W11" s="280" t="s">
        <v>275</v>
      </c>
      <c r="X11" s="280" t="s">
        <v>275</v>
      </c>
      <c r="Y11" s="196">
        <v>268</v>
      </c>
    </row>
    <row r="12" spans="1:25" s="196" customFormat="1" ht="21.75" customHeight="1">
      <c r="A12" s="197" t="s">
        <v>540</v>
      </c>
      <c r="B12" s="245">
        <v>3710</v>
      </c>
      <c r="C12" s="245">
        <v>2574</v>
      </c>
      <c r="D12" s="245">
        <v>246</v>
      </c>
      <c r="E12" s="245">
        <v>70</v>
      </c>
      <c r="F12" s="245">
        <v>176</v>
      </c>
      <c r="G12" s="245">
        <v>2117</v>
      </c>
      <c r="H12" s="245">
        <v>55</v>
      </c>
      <c r="I12" s="245">
        <v>36</v>
      </c>
      <c r="J12" s="245">
        <v>114</v>
      </c>
      <c r="K12" s="245">
        <v>6</v>
      </c>
      <c r="L12" s="245">
        <v>94</v>
      </c>
      <c r="M12" s="245">
        <v>436</v>
      </c>
      <c r="N12" s="245">
        <v>47</v>
      </c>
      <c r="O12" s="245">
        <v>366</v>
      </c>
      <c r="P12" s="246" t="s">
        <v>275</v>
      </c>
      <c r="Q12" s="245">
        <v>23</v>
      </c>
      <c r="R12" s="245">
        <v>298</v>
      </c>
      <c r="S12" s="245">
        <v>298</v>
      </c>
      <c r="T12" s="245">
        <v>0</v>
      </c>
      <c r="U12" s="245">
        <v>0</v>
      </c>
      <c r="V12" s="196">
        <v>308</v>
      </c>
      <c r="W12" s="280" t="s">
        <v>275</v>
      </c>
      <c r="X12" s="280" t="s">
        <v>275</v>
      </c>
      <c r="Y12" s="196">
        <v>308</v>
      </c>
    </row>
    <row r="13" spans="1:25" s="196" customFormat="1" ht="21.75" customHeight="1">
      <c r="A13" s="365" t="s">
        <v>561</v>
      </c>
      <c r="B13" s="366">
        <v>3715</v>
      </c>
      <c r="C13" s="366">
        <v>2607</v>
      </c>
      <c r="D13" s="366">
        <v>279</v>
      </c>
      <c r="E13" s="366">
        <v>63</v>
      </c>
      <c r="F13" s="366">
        <v>216</v>
      </c>
      <c r="G13" s="366">
        <v>2115</v>
      </c>
      <c r="H13" s="366">
        <v>56</v>
      </c>
      <c r="I13" s="366">
        <v>35</v>
      </c>
      <c r="J13" s="366">
        <v>116</v>
      </c>
      <c r="K13" s="366">
        <v>6</v>
      </c>
      <c r="L13" s="366">
        <v>97</v>
      </c>
      <c r="M13" s="366">
        <v>436</v>
      </c>
      <c r="N13" s="366">
        <v>52</v>
      </c>
      <c r="O13" s="366">
        <v>356</v>
      </c>
      <c r="P13" s="367">
        <v>0</v>
      </c>
      <c r="Q13" s="366">
        <v>24</v>
      </c>
      <c r="R13" s="366">
        <v>297</v>
      </c>
      <c r="S13" s="366">
        <v>297</v>
      </c>
      <c r="T13" s="366">
        <v>0</v>
      </c>
      <c r="U13" s="366">
        <v>0</v>
      </c>
      <c r="V13" s="368">
        <v>282</v>
      </c>
      <c r="W13" s="366">
        <v>0</v>
      </c>
      <c r="X13" s="369">
        <v>7</v>
      </c>
      <c r="Y13" s="368">
        <v>275</v>
      </c>
    </row>
    <row r="14" spans="1:21" s="199" customFormat="1" ht="21" customHeight="1">
      <c r="A14" s="1" t="s">
        <v>575</v>
      </c>
      <c r="B14" s="230"/>
      <c r="C14" s="139"/>
      <c r="D14" s="139"/>
      <c r="E14" s="198"/>
      <c r="F14" s="198"/>
      <c r="G14" s="231"/>
      <c r="H14" s="232"/>
      <c r="I14" s="233"/>
      <c r="J14" s="234"/>
      <c r="K14" s="235"/>
      <c r="L14" s="236"/>
      <c r="M14" s="139"/>
      <c r="N14" s="237"/>
      <c r="O14" s="237"/>
      <c r="P14" s="139"/>
      <c r="Q14" s="238"/>
      <c r="R14" s="139"/>
      <c r="S14" s="239"/>
      <c r="T14" s="139"/>
      <c r="U14" s="139"/>
    </row>
    <row r="15" ht="13.5">
      <c r="A15" s="200" t="s">
        <v>573</v>
      </c>
    </row>
    <row r="16" ht="13.5">
      <c r="A16" s="200" t="s">
        <v>383</v>
      </c>
    </row>
  </sheetData>
  <sheetProtection/>
  <mergeCells count="28">
    <mergeCell ref="W6:W7"/>
    <mergeCell ref="X6:X7"/>
    <mergeCell ref="Y6:Y7"/>
    <mergeCell ref="V5:Y5"/>
    <mergeCell ref="V6:V7"/>
    <mergeCell ref="A2:I2"/>
    <mergeCell ref="A5:A7"/>
    <mergeCell ref="B5:B7"/>
    <mergeCell ref="C5:K5"/>
    <mergeCell ref="L5:L7"/>
    <mergeCell ref="P6:P7"/>
    <mergeCell ref="R6:R7"/>
    <mergeCell ref="S6:S7"/>
    <mergeCell ref="T6:T7"/>
    <mergeCell ref="K6:K7"/>
    <mergeCell ref="M6:M7"/>
    <mergeCell ref="N6:N7"/>
    <mergeCell ref="O6:O7"/>
    <mergeCell ref="U6:U7"/>
    <mergeCell ref="R5:U5"/>
    <mergeCell ref="C6:C7"/>
    <mergeCell ref="D6:F6"/>
    <mergeCell ref="G6:G7"/>
    <mergeCell ref="H6:H7"/>
    <mergeCell ref="I6:I7"/>
    <mergeCell ref="Q6:Q7"/>
    <mergeCell ref="J6:J7"/>
    <mergeCell ref="M5:Q5"/>
  </mergeCells>
  <printOptions/>
  <pageMargins left="0.17" right="0.17" top="1" bottom="1" header="0.5" footer="0.5"/>
  <pageSetup horizontalDpi="300" verticalDpi="3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B24"/>
  <sheetViews>
    <sheetView zoomScalePageLayoutView="0" workbookViewId="0" topLeftCell="A1">
      <selection activeCell="A2" sqref="A2:F2"/>
    </sheetView>
  </sheetViews>
  <sheetFormatPr defaultColWidth="8.88671875" defaultRowHeight="13.5"/>
  <cols>
    <col min="1" max="1" width="10.88671875" style="202" customWidth="1"/>
    <col min="2" max="2" width="9.99609375" style="201" customWidth="1"/>
    <col min="3" max="3" width="10.5546875" style="201" customWidth="1"/>
    <col min="4" max="4" width="10.77734375" style="201" customWidth="1"/>
    <col min="5" max="5" width="10.88671875" style="201" customWidth="1"/>
    <col min="6" max="6" width="10.3359375" style="201" customWidth="1"/>
    <col min="7" max="7" width="9.99609375" style="201" customWidth="1"/>
    <col min="8" max="8" width="9.10546875" style="201" customWidth="1"/>
    <col min="9" max="9" width="9.4453125" style="201" customWidth="1"/>
    <col min="10" max="10" width="10.88671875" style="201" customWidth="1"/>
    <col min="11" max="11" width="12.10546875" style="201" customWidth="1"/>
    <col min="12" max="14" width="8.88671875" style="202" customWidth="1"/>
    <col min="15" max="15" width="9.3359375" style="202" bestFit="1" customWidth="1"/>
    <col min="16" max="16" width="8.99609375" style="202" bestFit="1" customWidth="1"/>
    <col min="17" max="17" width="9.3359375" style="202" bestFit="1" customWidth="1"/>
    <col min="18" max="23" width="8.99609375" style="202" bestFit="1" customWidth="1"/>
    <col min="24" max="24" width="9.3359375" style="202" bestFit="1" customWidth="1"/>
    <col min="25" max="29" width="8.99609375" style="202" bestFit="1" customWidth="1"/>
    <col min="30" max="16384" width="8.88671875" style="202" customWidth="1"/>
  </cols>
  <sheetData>
    <row r="2" spans="1:6" ht="21" customHeight="1">
      <c r="A2" s="458" t="s">
        <v>648</v>
      </c>
      <c r="B2" s="458"/>
      <c r="C2" s="458"/>
      <c r="D2" s="458"/>
      <c r="E2" s="458"/>
      <c r="F2" s="458"/>
    </row>
    <row r="3" spans="1:6" ht="12.75" customHeight="1">
      <c r="A3" s="203"/>
      <c r="B3" s="204"/>
      <c r="C3" s="204"/>
      <c r="D3" s="204"/>
      <c r="E3" s="201" t="s">
        <v>0</v>
      </c>
      <c r="F3" s="204"/>
    </row>
    <row r="4" spans="1:11" s="208" customFormat="1" ht="18" customHeight="1">
      <c r="A4" s="205" t="s">
        <v>40</v>
      </c>
      <c r="B4" s="206"/>
      <c r="C4" s="206"/>
      <c r="D4" s="206"/>
      <c r="E4" s="206"/>
      <c r="F4" s="206"/>
      <c r="G4" s="207"/>
      <c r="H4" s="207"/>
      <c r="I4" s="207"/>
      <c r="J4" s="207"/>
      <c r="K4" s="207"/>
    </row>
    <row r="5" spans="1:11" s="208" customFormat="1" ht="35.25" customHeight="1">
      <c r="A5" s="209" t="s">
        <v>165</v>
      </c>
      <c r="B5" s="210" t="s">
        <v>10</v>
      </c>
      <c r="C5" s="210" t="s">
        <v>202</v>
      </c>
      <c r="D5" s="210" t="s">
        <v>112</v>
      </c>
      <c r="E5" s="210" t="s">
        <v>52</v>
      </c>
      <c r="F5" s="210" t="s">
        <v>53</v>
      </c>
      <c r="G5" s="210" t="s">
        <v>54</v>
      </c>
      <c r="H5" s="211" t="s">
        <v>113</v>
      </c>
      <c r="I5" s="211" t="s">
        <v>135</v>
      </c>
      <c r="J5" s="211" t="s">
        <v>136</v>
      </c>
      <c r="K5" s="211" t="s">
        <v>203</v>
      </c>
    </row>
    <row r="6" spans="1:28" s="208" customFormat="1" ht="24.75" customHeight="1">
      <c r="A6" s="212" t="s">
        <v>276</v>
      </c>
      <c r="B6" s="213">
        <v>944</v>
      </c>
      <c r="C6" s="214">
        <v>78</v>
      </c>
      <c r="D6" s="214">
        <v>53</v>
      </c>
      <c r="E6" s="214">
        <v>120</v>
      </c>
      <c r="F6" s="214">
        <v>446</v>
      </c>
      <c r="G6" s="214">
        <v>220</v>
      </c>
      <c r="H6" s="214">
        <v>26</v>
      </c>
      <c r="I6" s="214">
        <v>1</v>
      </c>
      <c r="J6" s="214">
        <v>0</v>
      </c>
      <c r="K6" s="214">
        <v>0</v>
      </c>
      <c r="L6" s="215"/>
      <c r="M6" s="215"/>
      <c r="N6" s="215"/>
      <c r="O6" s="215"/>
      <c r="P6" s="215"/>
      <c r="Q6" s="215"/>
      <c r="R6" s="215"/>
      <c r="S6" s="216"/>
      <c r="T6" s="216"/>
      <c r="U6" s="216"/>
      <c r="V6" s="216"/>
      <c r="W6" s="216"/>
      <c r="X6" s="216"/>
      <c r="Y6" s="216"/>
      <c r="Z6" s="216"/>
      <c r="AA6" s="216"/>
      <c r="AB6" s="216"/>
    </row>
    <row r="7" spans="1:11" s="208" customFormat="1" ht="24.75" customHeight="1">
      <c r="A7" s="212" t="s">
        <v>277</v>
      </c>
      <c r="B7" s="213">
        <v>920</v>
      </c>
      <c r="C7" s="214">
        <v>72</v>
      </c>
      <c r="D7" s="214">
        <v>53</v>
      </c>
      <c r="E7" s="214">
        <v>121</v>
      </c>
      <c r="F7" s="214">
        <v>430</v>
      </c>
      <c r="G7" s="214">
        <v>217</v>
      </c>
      <c r="H7" s="214">
        <v>26</v>
      </c>
      <c r="I7" s="214">
        <v>1</v>
      </c>
      <c r="J7" s="214">
        <v>0</v>
      </c>
      <c r="K7" s="214">
        <v>0</v>
      </c>
    </row>
    <row r="8" spans="1:11" s="208" customFormat="1" ht="24.75" customHeight="1">
      <c r="A8" s="212" t="s">
        <v>340</v>
      </c>
      <c r="B8" s="213">
        <v>919</v>
      </c>
      <c r="C8" s="214">
        <v>71</v>
      </c>
      <c r="D8" s="214">
        <v>54</v>
      </c>
      <c r="E8" s="214">
        <v>117</v>
      </c>
      <c r="F8" s="214">
        <v>426</v>
      </c>
      <c r="G8" s="214">
        <v>216</v>
      </c>
      <c r="H8" s="214">
        <v>34</v>
      </c>
      <c r="I8" s="214">
        <v>1</v>
      </c>
      <c r="J8" s="214">
        <v>0</v>
      </c>
      <c r="K8" s="214">
        <v>0</v>
      </c>
    </row>
    <row r="9" spans="1:11" s="208" customFormat="1" ht="24.75" customHeight="1">
      <c r="A9" s="212" t="s">
        <v>511</v>
      </c>
      <c r="B9" s="213">
        <v>897</v>
      </c>
      <c r="C9" s="213">
        <v>68</v>
      </c>
      <c r="D9" s="213">
        <v>53</v>
      </c>
      <c r="E9" s="213">
        <v>111</v>
      </c>
      <c r="F9" s="213">
        <v>425</v>
      </c>
      <c r="G9" s="213">
        <v>201</v>
      </c>
      <c r="H9" s="213">
        <v>38</v>
      </c>
      <c r="I9" s="213">
        <v>1</v>
      </c>
      <c r="J9" s="214">
        <v>0</v>
      </c>
      <c r="K9" s="214">
        <v>0</v>
      </c>
    </row>
    <row r="10" spans="1:11" s="208" customFormat="1" ht="24.75" customHeight="1">
      <c r="A10" s="212" t="s">
        <v>542</v>
      </c>
      <c r="B10" s="213">
        <v>908</v>
      </c>
      <c r="C10" s="213">
        <v>68</v>
      </c>
      <c r="D10" s="213">
        <v>51</v>
      </c>
      <c r="E10" s="213">
        <v>113</v>
      </c>
      <c r="F10" s="213">
        <v>441</v>
      </c>
      <c r="G10" s="213">
        <v>197</v>
      </c>
      <c r="H10" s="213">
        <v>37</v>
      </c>
      <c r="I10" s="213">
        <v>1</v>
      </c>
      <c r="J10" s="214">
        <v>0</v>
      </c>
      <c r="K10" s="214">
        <v>0</v>
      </c>
    </row>
    <row r="11" spans="1:11" s="208" customFormat="1" ht="24.75" customHeight="1">
      <c r="A11" s="370" t="s">
        <v>561</v>
      </c>
      <c r="B11" s="371">
        <v>909</v>
      </c>
      <c r="C11" s="371">
        <v>67</v>
      </c>
      <c r="D11" s="371">
        <v>49</v>
      </c>
      <c r="E11" s="371">
        <v>110</v>
      </c>
      <c r="F11" s="371">
        <v>443</v>
      </c>
      <c r="G11" s="371">
        <v>198</v>
      </c>
      <c r="H11" s="371">
        <v>40</v>
      </c>
      <c r="I11" s="371">
        <v>1</v>
      </c>
      <c r="J11" s="372"/>
      <c r="K11" s="372">
        <v>1</v>
      </c>
    </row>
    <row r="12" spans="1:2" ht="13.5">
      <c r="A12" s="459" t="s">
        <v>575</v>
      </c>
      <c r="B12" s="459"/>
    </row>
    <row r="13" ht="13.5">
      <c r="A13" s="190" t="s">
        <v>216</v>
      </c>
    </row>
    <row r="17" ht="13.5">
      <c r="G17" s="204"/>
    </row>
    <row r="18" ht="13.5">
      <c r="G18" s="204"/>
    </row>
    <row r="19" ht="13.5">
      <c r="G19" s="204"/>
    </row>
    <row r="20" ht="13.5">
      <c r="G20" s="204"/>
    </row>
    <row r="21" ht="13.5">
      <c r="G21" s="204"/>
    </row>
    <row r="22" spans="1:7" ht="13.5">
      <c r="A22" s="203"/>
      <c r="C22" s="204"/>
      <c r="D22" s="204"/>
      <c r="F22" s="204"/>
      <c r="G22" s="204"/>
    </row>
    <row r="23" spans="1:7" ht="13.5">
      <c r="A23" s="203"/>
      <c r="C23" s="204"/>
      <c r="D23" s="204"/>
      <c r="F23" s="204"/>
      <c r="G23" s="204"/>
    </row>
    <row r="24" spans="1:7" ht="13.5">
      <c r="A24" s="203"/>
      <c r="C24" s="204"/>
      <c r="D24" s="204"/>
      <c r="F24" s="204"/>
      <c r="G24" s="204"/>
    </row>
  </sheetData>
  <sheetProtection/>
  <mergeCells count="2">
    <mergeCell ref="A2:F2"/>
    <mergeCell ref="A12:B12"/>
  </mergeCells>
  <printOptions/>
  <pageMargins left="0.75" right="0.75" top="0.66" bottom="0.41" header="0.5" footer="0.5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1557-0048603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강정임..</dc:creator>
  <cp:keywords/>
  <dc:description/>
  <cp:lastModifiedBy>SEC</cp:lastModifiedBy>
  <cp:lastPrinted>2009-11-12T03:26:22Z</cp:lastPrinted>
  <dcterms:created xsi:type="dcterms:W3CDTF">1998-03-03T05:16:31Z</dcterms:created>
  <dcterms:modified xsi:type="dcterms:W3CDTF">2013-01-10T01:32:25Z</dcterms:modified>
  <cp:category/>
  <cp:version/>
  <cp:contentType/>
  <cp:contentStatus/>
</cp:coreProperties>
</file>