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330" windowWidth="11505" windowHeight="3255" tabRatio="860" firstSheet="1" activeTab="3"/>
  </bookViews>
  <sheets>
    <sheet name="VXXXXX" sheetId="1" state="veryHidden" r:id="rId1"/>
    <sheet name="1인구추이" sheetId="2" r:id="rId2"/>
    <sheet name="2.동별세대별" sheetId="3" r:id="rId3"/>
    <sheet name="3연령,성별" sheetId="4" r:id="rId4"/>
    <sheet name="4.혼인상태별" sheetId="5" r:id="rId5"/>
    <sheet name="5.교육정도별" sheetId="6" r:id="rId6"/>
    <sheet name="6.주택점유형태별" sheetId="7" r:id="rId7"/>
    <sheet name="7.사용방수별" sheetId="8" r:id="rId8"/>
    <sheet name="8.인구동태" sheetId="9" r:id="rId9"/>
    <sheet name="9.인구이동" sheetId="10" r:id="rId10"/>
    <sheet name="10.통근통학 인구" sheetId="11" r:id="rId11"/>
    <sheet name="11.상주,주간인구" sheetId="12" r:id="rId12"/>
    <sheet name="12.외국인 국적별 등록현황" sheetId="13" r:id="rId13"/>
    <sheet name="13.외국인과의 혼인" sheetId="14" r:id="rId14"/>
    <sheet name="14.여성가구주 현황" sheetId="15" r:id="rId15"/>
  </sheets>
  <definedNames>
    <definedName name="_xlnm.Print_Area" localSheetId="12">'12.외국인 국적별 등록현황'!$A$2:$AV$13</definedName>
    <definedName name="_xlnm.Print_Area" localSheetId="3">'3연령,성별'!$A:$IV</definedName>
    <definedName name="_xlnm.Print_Titles" localSheetId="1">'1인구추이'!$6:$7</definedName>
    <definedName name="_xlnm.Print_Titles" localSheetId="3">'3연령,성별'!$3:$6</definedName>
  </definedNames>
  <calcPr fullCalcOnLoad="1"/>
</workbook>
</file>

<file path=xl/comments10.xml><?xml version="1.0" encoding="utf-8"?>
<comments xmlns="http://schemas.openxmlformats.org/spreadsheetml/2006/main">
  <authors>
    <author>이경자</author>
  </authors>
  <commentList>
    <comment ref="A9" authorId="0">
      <text>
        <r>
          <rPr>
            <b/>
            <sz val="9"/>
            <rFont val="돋움"/>
            <family val="3"/>
          </rPr>
          <t>기준인구</t>
        </r>
        <r>
          <rPr>
            <b/>
            <sz val="9"/>
            <rFont val="Tahoma"/>
            <family val="2"/>
          </rPr>
          <t xml:space="preserve"> : 179,321</t>
        </r>
        <r>
          <rPr>
            <b/>
            <sz val="9"/>
            <rFont val="돋움"/>
            <family val="3"/>
          </rPr>
          <t>명</t>
        </r>
      </text>
    </comment>
    <comment ref="A10" authorId="0">
      <text>
        <r>
          <rPr>
            <b/>
            <sz val="9"/>
            <rFont val="돋움"/>
            <family val="3"/>
          </rPr>
          <t>기준인구</t>
        </r>
        <r>
          <rPr>
            <b/>
            <sz val="9"/>
            <rFont val="Tahoma"/>
            <family val="2"/>
          </rPr>
          <t xml:space="preserve"> :  176,151</t>
        </r>
        <r>
          <rPr>
            <b/>
            <sz val="9"/>
            <rFont val="돋움"/>
            <family val="3"/>
          </rPr>
          <t>명</t>
        </r>
      </text>
    </comment>
    <comment ref="A11" authorId="0">
      <text>
        <r>
          <rPr>
            <b/>
            <sz val="9"/>
            <rFont val="돋움"/>
            <family val="3"/>
          </rPr>
          <t>기준인구</t>
        </r>
        <r>
          <rPr>
            <b/>
            <sz val="9"/>
            <rFont val="Tahoma"/>
            <family val="2"/>
          </rPr>
          <t xml:space="preserve"> : 172,703</t>
        </r>
        <r>
          <rPr>
            <b/>
            <sz val="9"/>
            <rFont val="돋움"/>
            <family val="3"/>
          </rPr>
          <t>명</t>
        </r>
      </text>
    </comment>
    <comment ref="A12" authorId="0">
      <text>
        <r>
          <rPr>
            <b/>
            <sz val="9"/>
            <rFont val="돋움"/>
            <family val="3"/>
          </rPr>
          <t>기준인구</t>
        </r>
        <r>
          <rPr>
            <b/>
            <sz val="9"/>
            <rFont val="Tahoma"/>
            <family val="2"/>
          </rPr>
          <t xml:space="preserve"> : 172,066</t>
        </r>
        <r>
          <rPr>
            <b/>
            <sz val="9"/>
            <rFont val="돋움"/>
            <family val="3"/>
          </rPr>
          <t>명</t>
        </r>
      </text>
    </comment>
  </commentList>
</comments>
</file>

<file path=xl/sharedStrings.xml><?xml version="1.0" encoding="utf-8"?>
<sst xmlns="http://schemas.openxmlformats.org/spreadsheetml/2006/main" count="690" uniqueCount="337">
  <si>
    <t xml:space="preserve"> </t>
  </si>
  <si>
    <t xml:space="preserve"> １.   인    구    추    이</t>
  </si>
  <si>
    <t>단위:세대,명</t>
  </si>
  <si>
    <t>인구밀도</t>
  </si>
  <si>
    <t>남</t>
  </si>
  <si>
    <t>여</t>
  </si>
  <si>
    <t>1 9 7 7</t>
  </si>
  <si>
    <t>1 9 7 8</t>
  </si>
  <si>
    <t>1 9 7 9</t>
  </si>
  <si>
    <t>1 9 8 0</t>
  </si>
  <si>
    <t>1 9 8 1</t>
  </si>
  <si>
    <t>1 9 8 2</t>
  </si>
  <si>
    <t>1 9 8 3</t>
  </si>
  <si>
    <t>1 9 8 4</t>
  </si>
  <si>
    <t>1 9 8 5</t>
  </si>
  <si>
    <t>1 9 8 6</t>
  </si>
  <si>
    <t>1 9 8 7</t>
  </si>
  <si>
    <t>1 9 8 8</t>
  </si>
  <si>
    <t>1 9 8 9</t>
  </si>
  <si>
    <t>1 9 9 0</t>
  </si>
  <si>
    <t>1 9 9 1</t>
  </si>
  <si>
    <t>1 9 9 2</t>
  </si>
  <si>
    <t>1 9 9 3</t>
  </si>
  <si>
    <t>1 9 9 4</t>
  </si>
  <si>
    <t>1 9 9 5</t>
  </si>
  <si>
    <t>1 9 7 6</t>
  </si>
  <si>
    <t>1 9 9 6</t>
  </si>
  <si>
    <t>단위:명</t>
  </si>
  <si>
    <t>단위:명, %</t>
  </si>
  <si>
    <t>총    계</t>
  </si>
  <si>
    <t xml:space="preserve"> 0 ~ 4세</t>
  </si>
  <si>
    <t>5 ~ 9</t>
  </si>
  <si>
    <t>10 ~ 14</t>
  </si>
  <si>
    <t>15 ~ 19</t>
  </si>
  <si>
    <t>20 ~ 24</t>
  </si>
  <si>
    <t>25 ~ 29</t>
  </si>
  <si>
    <t>30 ~ 34</t>
  </si>
  <si>
    <t>35 ~ 39</t>
  </si>
  <si>
    <t>40 ~ 44</t>
  </si>
  <si>
    <t>45 ~ 49</t>
  </si>
  <si>
    <t>50 ~ 54</t>
  </si>
  <si>
    <t>55 ~ 59</t>
  </si>
  <si>
    <t>60 ~ 64</t>
  </si>
  <si>
    <t>65 ~ 69</t>
  </si>
  <si>
    <t>70 ~ 74</t>
  </si>
  <si>
    <t>75 ~ 79</t>
  </si>
  <si>
    <t>80 ~ 84</t>
  </si>
  <si>
    <t>85세 이상</t>
  </si>
  <si>
    <t>남    자</t>
  </si>
  <si>
    <t>여    자</t>
  </si>
  <si>
    <t>계</t>
  </si>
  <si>
    <t>5 ~ 9</t>
  </si>
  <si>
    <t>전    입</t>
  </si>
  <si>
    <t>전    출</t>
  </si>
  <si>
    <t>1 월</t>
  </si>
  <si>
    <t>2 월</t>
  </si>
  <si>
    <t>3 월</t>
  </si>
  <si>
    <t>4 월</t>
  </si>
  <si>
    <t>5 월</t>
  </si>
  <si>
    <t>6 월</t>
  </si>
  <si>
    <t>7 월</t>
  </si>
  <si>
    <t>8 월</t>
  </si>
  <si>
    <t>9 월</t>
  </si>
  <si>
    <t>10 월</t>
  </si>
  <si>
    <t>11 월</t>
  </si>
  <si>
    <t>12 월</t>
  </si>
  <si>
    <t>단위:명, 쌍</t>
  </si>
  <si>
    <t>시  도  간</t>
  </si>
  <si>
    <t>단위:명</t>
  </si>
  <si>
    <t>구  분</t>
  </si>
  <si>
    <t>합    계</t>
  </si>
  <si>
    <t>일     본</t>
  </si>
  <si>
    <t>필 리 핀</t>
  </si>
  <si>
    <t>스리랑카</t>
  </si>
  <si>
    <t>캐 나 다</t>
  </si>
  <si>
    <t>베 트 남</t>
  </si>
  <si>
    <t>인도네시아</t>
  </si>
  <si>
    <t xml:space="preserve">  파키스탄</t>
  </si>
  <si>
    <t>기 타 국 가</t>
  </si>
  <si>
    <t>계</t>
  </si>
  <si>
    <t>남</t>
  </si>
  <si>
    <t>여</t>
  </si>
  <si>
    <t>우즈베키스탄</t>
  </si>
  <si>
    <t>외국인</t>
  </si>
  <si>
    <t>면적(㎢)</t>
  </si>
  <si>
    <t>남</t>
  </si>
  <si>
    <t>여</t>
  </si>
  <si>
    <t>대    만</t>
  </si>
  <si>
    <t>1 9 9 8</t>
  </si>
  <si>
    <t>미  상</t>
  </si>
  <si>
    <t>…</t>
  </si>
  <si>
    <t>1 9 9 7</t>
  </si>
  <si>
    <t>1 9 9 9</t>
  </si>
  <si>
    <t>세대당 
인  구</t>
  </si>
  <si>
    <t>구성비</t>
  </si>
  <si>
    <t>인  구</t>
  </si>
  <si>
    <t>2  0  0  0</t>
  </si>
  <si>
    <t>2 0 0 0</t>
  </si>
  <si>
    <t>2 0 0 1</t>
  </si>
  <si>
    <r>
      <t>세 대</t>
    </r>
    <r>
      <rPr>
        <vertAlign val="superscript"/>
        <sz val="11"/>
        <rFont val="바탕체"/>
        <family val="1"/>
      </rPr>
      <t>1)</t>
    </r>
  </si>
  <si>
    <t>미     국</t>
  </si>
  <si>
    <t>영     국</t>
  </si>
  <si>
    <t>0 ~ 4세</t>
  </si>
  <si>
    <t>구    분</t>
  </si>
  <si>
    <t>구   분</t>
  </si>
  <si>
    <t>1 9 6 0</t>
  </si>
  <si>
    <t>1 9 6 1</t>
  </si>
  <si>
    <t>1 9 6 2</t>
  </si>
  <si>
    <t>1 9 6 3</t>
  </si>
  <si>
    <t>1 9 6 4</t>
  </si>
  <si>
    <t>1 9 6 5</t>
  </si>
  <si>
    <t>1 9 6 6</t>
  </si>
  <si>
    <t>1 9 6 7</t>
  </si>
  <si>
    <t>1 9 6 8</t>
  </si>
  <si>
    <t>1 9 6 9</t>
  </si>
  <si>
    <t>1 9 7 0</t>
  </si>
  <si>
    <t>1 9 7 1</t>
  </si>
  <si>
    <t>1 9 7 2</t>
  </si>
  <si>
    <t>1 9 7 3</t>
  </si>
  <si>
    <t>1 9 7 4</t>
  </si>
  <si>
    <t>1 9 7 5</t>
  </si>
  <si>
    <t>2 0 0 5</t>
  </si>
  <si>
    <t>1월</t>
  </si>
  <si>
    <t>2월</t>
  </si>
  <si>
    <t>3월</t>
  </si>
  <si>
    <t>4월</t>
  </si>
  <si>
    <t>5월</t>
  </si>
  <si>
    <t>6월</t>
  </si>
  <si>
    <t>7월</t>
  </si>
  <si>
    <t>8월</t>
  </si>
  <si>
    <t>총     이      동</t>
  </si>
  <si>
    <t>시     내     이     동</t>
  </si>
  <si>
    <t>구·군내</t>
  </si>
  <si>
    <t>구  ·  군   간</t>
  </si>
  <si>
    <t>전  입</t>
  </si>
  <si>
    <t>전  출</t>
  </si>
  <si>
    <t>2 0 0 7</t>
  </si>
  <si>
    <t xml:space="preserve">1 9 8 5 </t>
  </si>
  <si>
    <t xml:space="preserve">1 9 9 0 </t>
  </si>
  <si>
    <t xml:space="preserve">1 9 9 5 </t>
  </si>
  <si>
    <t xml:space="preserve">  주) 외국인 제외</t>
  </si>
  <si>
    <t>미취학</t>
  </si>
  <si>
    <t>미상</t>
  </si>
  <si>
    <t>단위: 가구</t>
  </si>
  <si>
    <t>계</t>
  </si>
  <si>
    <t>자기집</t>
  </si>
  <si>
    <t>전세</t>
  </si>
  <si>
    <t>보증부월세</t>
  </si>
  <si>
    <t>무보증월세</t>
  </si>
  <si>
    <t>사글세</t>
  </si>
  <si>
    <t>무상</t>
  </si>
  <si>
    <t>단위:가구</t>
  </si>
  <si>
    <t>사     용     방     수</t>
  </si>
  <si>
    <t>6개이상</t>
  </si>
  <si>
    <t>구   분</t>
  </si>
  <si>
    <t>구    분</t>
  </si>
  <si>
    <t>단위:명</t>
  </si>
  <si>
    <t xml:space="preserve">
12세 이상 
인구
</t>
  </si>
  <si>
    <t>통근통학
안함</t>
  </si>
  <si>
    <t xml:space="preserve">   통근·통학
</t>
  </si>
  <si>
    <t>현재 살고있는 읍면동</t>
  </si>
  <si>
    <t>같은 시군구내 다른 읍면동</t>
  </si>
  <si>
    <t>같은 시도내 다른 시군구</t>
  </si>
  <si>
    <t>다른 시도</t>
  </si>
  <si>
    <t>단위:명</t>
  </si>
  <si>
    <t>상주인구</t>
  </si>
  <si>
    <t>유입인구</t>
  </si>
  <si>
    <t>유출인구</t>
  </si>
  <si>
    <t>주간인구</t>
  </si>
  <si>
    <t>주간인구지수</t>
  </si>
  <si>
    <t>통근</t>
  </si>
  <si>
    <t>통학</t>
  </si>
  <si>
    <t>구      분</t>
  </si>
  <si>
    <t>구      분</t>
  </si>
  <si>
    <t>…</t>
  </si>
  <si>
    <t>6. 주택점유형태별 가구(일반가구)</t>
  </si>
  <si>
    <t>7. 사용방수별 가구(일반가구)</t>
  </si>
  <si>
    <t>자료:통계청「인구주택총조사보고서,」5년마다 실시</t>
  </si>
  <si>
    <t>자료 : 민원정보과</t>
  </si>
  <si>
    <t>자료 : 민원정보과</t>
  </si>
  <si>
    <t>2 0 0 8</t>
  </si>
  <si>
    <t>2 0 0 8</t>
  </si>
  <si>
    <t>12. 외국인 국적별 등록현황</t>
  </si>
  <si>
    <t>2 0 0 9</t>
  </si>
  <si>
    <t>자료 : 민원정보과</t>
  </si>
  <si>
    <t>중   국</t>
  </si>
  <si>
    <t>자료 : 통계청 (www.kosis.kr) - 인구가구 - "인구동태"</t>
  </si>
  <si>
    <t>자료 : 통계청 (www.kosis.kr) - 인구가구 - "국내인구이동통계"</t>
  </si>
  <si>
    <t>2 0 1 0</t>
  </si>
  <si>
    <t>2 0 1 0</t>
  </si>
  <si>
    <t>통근통학지 미상</t>
  </si>
  <si>
    <t>통근통학 여부 미정</t>
  </si>
  <si>
    <t>구   분</t>
  </si>
  <si>
    <t>출           생</t>
  </si>
  <si>
    <t>사          망</t>
  </si>
  <si>
    <t xml:space="preserve">혼 인 </t>
  </si>
  <si>
    <t xml:space="preserve">이 혼 </t>
  </si>
  <si>
    <t>계</t>
  </si>
  <si>
    <t>남</t>
  </si>
  <si>
    <t>여</t>
  </si>
  <si>
    <t>2 0 0 7</t>
  </si>
  <si>
    <t>.</t>
  </si>
  <si>
    <t>구  분</t>
  </si>
  <si>
    <r>
      <t>세  대</t>
    </r>
    <r>
      <rPr>
        <vertAlign val="superscript"/>
        <sz val="11"/>
        <rFont val="바탕체"/>
        <family val="1"/>
      </rPr>
      <t>1)</t>
    </r>
  </si>
  <si>
    <t>인                                         구</t>
  </si>
  <si>
    <r>
      <t>65세이상   고 령 자</t>
    </r>
    <r>
      <rPr>
        <vertAlign val="superscript"/>
        <sz val="11"/>
        <rFont val="바탕체"/>
        <family val="1"/>
      </rPr>
      <t>2)</t>
    </r>
  </si>
  <si>
    <t>합        계</t>
  </si>
  <si>
    <t>한     국     인</t>
  </si>
  <si>
    <t>외     국     인</t>
  </si>
  <si>
    <t>2 0 0 7</t>
  </si>
  <si>
    <t>2 0 0 8</t>
  </si>
  <si>
    <t>2 0 0 9</t>
  </si>
  <si>
    <t>2 0 1 0</t>
  </si>
  <si>
    <t>자료 : 민원정보과</t>
  </si>
  <si>
    <t>주1)외국인세대제외, 2)외국인제외</t>
  </si>
  <si>
    <t>단위:명</t>
  </si>
  <si>
    <t>구   분</t>
  </si>
  <si>
    <t xml:space="preserve">  합   계</t>
  </si>
  <si>
    <t xml:space="preserve">  남   자</t>
  </si>
  <si>
    <t xml:space="preserve">  여   자</t>
  </si>
  <si>
    <t>사  별</t>
  </si>
  <si>
    <t>이  혼</t>
  </si>
  <si>
    <t>미  혼</t>
  </si>
  <si>
    <t>미  상</t>
  </si>
  <si>
    <t xml:space="preserve"> 1 9 8 5 </t>
  </si>
  <si>
    <t xml:space="preserve"> 1 9 9 0 </t>
  </si>
  <si>
    <t xml:space="preserve"> 1 9 9 5 </t>
  </si>
  <si>
    <t>2 0 0 5</t>
  </si>
  <si>
    <t>15~19</t>
  </si>
  <si>
    <t>20~24</t>
  </si>
  <si>
    <t>25~29</t>
  </si>
  <si>
    <t>30~34</t>
  </si>
  <si>
    <t>35~39</t>
  </si>
  <si>
    <t>40~44</t>
  </si>
  <si>
    <t>45~49</t>
  </si>
  <si>
    <t>50~54</t>
  </si>
  <si>
    <t>55~59</t>
  </si>
  <si>
    <t>60~64</t>
  </si>
  <si>
    <t>65~69</t>
  </si>
  <si>
    <t>70~74</t>
  </si>
  <si>
    <t>75~79</t>
  </si>
  <si>
    <t>80~84</t>
  </si>
  <si>
    <t>85세이상</t>
  </si>
  <si>
    <t>연령미상</t>
  </si>
  <si>
    <t>자료:통계청「인구주택총조사보고서,」5년마다 실시</t>
  </si>
  <si>
    <t xml:space="preserve">  주) 외국인 제외</t>
  </si>
  <si>
    <r>
      <t xml:space="preserve">  재   학</t>
    </r>
    <r>
      <rPr>
        <vertAlign val="superscript"/>
        <sz val="11"/>
        <rFont val="바탕체"/>
        <family val="1"/>
      </rPr>
      <t>1)</t>
    </r>
  </si>
  <si>
    <t xml:space="preserve">  졸   업</t>
  </si>
  <si>
    <t xml:space="preserve">  중   퇴</t>
  </si>
  <si>
    <t xml:space="preserve">  수  료</t>
  </si>
  <si>
    <t>초등
학교</t>
  </si>
  <si>
    <t>중학교</t>
  </si>
  <si>
    <t>고등
학교</t>
  </si>
  <si>
    <t>대학</t>
  </si>
  <si>
    <t>대학교</t>
  </si>
  <si>
    <t>대학원
이상</t>
  </si>
  <si>
    <t>대학원</t>
  </si>
  <si>
    <t>…</t>
  </si>
  <si>
    <t>6~9세</t>
  </si>
  <si>
    <t>10~14</t>
  </si>
  <si>
    <t xml:space="preserve">  주 : 1)휴학포함</t>
  </si>
  <si>
    <t>배우자있음</t>
  </si>
  <si>
    <t>2 0 1 0</t>
  </si>
  <si>
    <t>배우자있음</t>
  </si>
  <si>
    <t>2 0 1 0</t>
  </si>
  <si>
    <t>70세이상</t>
  </si>
  <si>
    <t xml:space="preserve">   휴  학</t>
  </si>
  <si>
    <t>2 0 1 0</t>
  </si>
  <si>
    <t>2  0  0  5</t>
  </si>
  <si>
    <t>2  0  1  0</t>
  </si>
  <si>
    <t>주) 인구주택총조사(5년마다실시)자료임 - 외국인제외</t>
  </si>
  <si>
    <t>13. 외국인과의 혼인</t>
  </si>
  <si>
    <t>단위:가구, %</t>
  </si>
  <si>
    <t>자료:통계청「인구주택총조사보고서,」5년마다 실시</t>
  </si>
  <si>
    <t>인 구 밀 도</t>
  </si>
  <si>
    <t>면 적(㎢)</t>
  </si>
  <si>
    <t>2 0 1 1</t>
  </si>
  <si>
    <t>14. 여성가구주 현황</t>
  </si>
  <si>
    <t>2 0 0 6</t>
  </si>
  <si>
    <t>2 0 0 7</t>
  </si>
  <si>
    <t>2 0 0 8</t>
  </si>
  <si>
    <t>2 0 0 9</t>
  </si>
  <si>
    <t>2 0 1 0</t>
  </si>
  <si>
    <t xml:space="preserve">  주:1)외국인 세대수 제외</t>
  </si>
  <si>
    <t>단위:건</t>
  </si>
  <si>
    <t>연도별</t>
  </si>
  <si>
    <t>남편 혼인건수</t>
  </si>
  <si>
    <t>남편-외국인 처</t>
  </si>
  <si>
    <t>처 혼인건수</t>
  </si>
  <si>
    <t>처-외국인 남편</t>
  </si>
  <si>
    <t>여성가구주 가구수(B)</t>
  </si>
  <si>
    <t>남성가구주 가구수</t>
  </si>
  <si>
    <r>
      <t>일반가구수</t>
    </r>
    <r>
      <rPr>
        <vertAlign val="superscript"/>
        <sz val="11"/>
        <rFont val="바탕체"/>
        <family val="1"/>
      </rPr>
      <t>1)</t>
    </r>
    <r>
      <rPr>
        <sz val="11"/>
        <rFont val="바탕체"/>
        <family val="1"/>
      </rPr>
      <t>(A)</t>
    </r>
  </si>
  <si>
    <r>
      <t>여성가구주 가구 비율</t>
    </r>
    <r>
      <rPr>
        <vertAlign val="superscript"/>
        <sz val="11"/>
        <rFont val="바탕체"/>
        <family val="1"/>
      </rPr>
      <t>2)</t>
    </r>
  </si>
  <si>
    <t xml:space="preserve">Ⅲ. 인       구   </t>
  </si>
  <si>
    <t xml:space="preserve"> 2. 동별 세대 및 인구 (주민등록)</t>
  </si>
  <si>
    <t xml:space="preserve"> 3. 연령(5세계급) 및 성별 인구</t>
  </si>
  <si>
    <t xml:space="preserve"> 4. 혼인상태별 인구 (15세 이상 인구)</t>
  </si>
  <si>
    <t xml:space="preserve"> 5. 교육정도별 인구 (6세 이상 인구)</t>
  </si>
  <si>
    <t xml:space="preserve"> 8.  인   구   동   태</t>
  </si>
  <si>
    <t xml:space="preserve"> 9.  인   구   이   동</t>
  </si>
  <si>
    <t xml:space="preserve"> 10. 통근·통학 유형별 인구(12세 이상)</t>
  </si>
  <si>
    <t xml:space="preserve"> 11. 상주(야간)·주간인구</t>
  </si>
  <si>
    <t>자료 : 통계청 사회통계국 인구동향과</t>
  </si>
  <si>
    <t>주 : '남편혼인건수'는 처의 국적과 상관없는 남자의 전체 혼인건수, 처 혼인건수도 마찬가지임</t>
  </si>
  <si>
    <t>주: 1) 일반가구를 대상으로 집계(비혈연가구,1인가구 포함), 단,집단가구(6인이상 비혈연가구,기숙사,사회시설 등) 및 외국인가구는 제외</t>
  </si>
  <si>
    <t xml:space="preserve">     2) 여성가구주 가구 비율 = (B)/(A)*100</t>
  </si>
  <si>
    <t>자료 : 「인구주택총조사」통계청 인구총조사과</t>
  </si>
  <si>
    <t>2 0 1 2</t>
  </si>
  <si>
    <t>이천동</t>
  </si>
  <si>
    <t>봉덕1동</t>
  </si>
  <si>
    <t>봉덕2동</t>
  </si>
  <si>
    <t>봉덕3동</t>
  </si>
  <si>
    <t>대명1동</t>
  </si>
  <si>
    <t>대명2동</t>
  </si>
  <si>
    <t>대명3동</t>
  </si>
  <si>
    <t>대명4동</t>
  </si>
  <si>
    <t>대명5동</t>
  </si>
  <si>
    <t>대명6동</t>
  </si>
  <si>
    <t>대명9동</t>
  </si>
  <si>
    <t>대명10동</t>
  </si>
  <si>
    <t>대명11동</t>
  </si>
  <si>
    <t>2 0 1 2</t>
  </si>
  <si>
    <t>9월</t>
  </si>
  <si>
    <t>10월</t>
  </si>
  <si>
    <t>11월</t>
  </si>
  <si>
    <t>12월</t>
  </si>
  <si>
    <t xml:space="preserve">         주:주민등록 전출입 신고에 의한 자료이며,구군내 이동은 전,출입이 같으며,국외이동은 제외되었음</t>
  </si>
  <si>
    <t>순  이  동</t>
  </si>
  <si>
    <t>남자</t>
  </si>
  <si>
    <t>여자</t>
  </si>
  <si>
    <t>방글라데시</t>
  </si>
  <si>
    <t>계</t>
  </si>
  <si>
    <r>
      <t>65세이상3</t>
    </r>
    <r>
      <rPr>
        <vertAlign val="superscript"/>
        <sz val="11"/>
        <rFont val="바탕체"/>
        <family val="1"/>
      </rPr>
      <t>)</t>
    </r>
    <r>
      <rPr>
        <sz val="11"/>
        <rFont val="바탕체"/>
        <family val="1"/>
      </rPr>
      <t xml:space="preserve">
고 령 자</t>
    </r>
  </si>
  <si>
    <t xml:space="preserve">  3)외국인 제외  </t>
  </si>
  <si>
    <t>2)외국인 포함</t>
  </si>
  <si>
    <r>
      <t>인 구</t>
    </r>
    <r>
      <rPr>
        <vertAlign val="superscript"/>
        <sz val="11"/>
        <rFont val="바탕체"/>
        <family val="1"/>
      </rPr>
      <t>2)</t>
    </r>
  </si>
</sst>
</file>

<file path=xl/styles.xml><?xml version="1.0" encoding="utf-8"?>
<styleSheet xmlns="http://schemas.openxmlformats.org/spreadsheetml/2006/main">
  <numFmts count="5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-* #,##0.0_-;\-* #,##0.0_-;_-* &quot;-&quot;_-;_-@_-"/>
    <numFmt numFmtId="178" formatCode="0.00_ "/>
    <numFmt numFmtId="179" formatCode="#,##0.0_ "/>
    <numFmt numFmtId="180" formatCode="#,##0.00_ "/>
    <numFmt numFmtId="181" formatCode="_-* #,##0.00_-;\-* #,##0.00_-;_-* &quot;-&quot;_-;_-@_-"/>
    <numFmt numFmtId="182" formatCode="0.0_ "/>
    <numFmt numFmtId="183" formatCode="_ * #,##0_ ;_ * \-#,##0_ ;_ * &quot;-&quot;_ ;_ @_ "/>
    <numFmt numFmtId="184" formatCode="_ * #,##0.00_ ;_ * \-#,##0.00_ ;_ * &quot;-&quot;??_ ;_ @_ "/>
    <numFmt numFmtId="185" formatCode="_ * #,##0.0_ ;_ * \-#,##0.0_ ;_ * &quot;-&quot;_ ;_ @_ "/>
    <numFmt numFmtId="186" formatCode="#,##0;\-#,##0;&quot;-&quot;;"/>
    <numFmt numFmtId="187" formatCode="#,##0_);[Red]\(#,##0\)"/>
    <numFmt numFmtId="188" formatCode="_-* #,##0.0_-;\-* #,##0.0_-;_-* &quot;-&quot;?_-;_-@_-"/>
    <numFmt numFmtId="189" formatCode="#,##0;\-#,##0;&quot; &quot;;"/>
    <numFmt numFmtId="190" formatCode="_ * #,##0_ ;_ * \-#,##0_ ;_ * &quot; &quot;_ ;_ @_ "/>
    <numFmt numFmtId="191" formatCode="#,##0.0"/>
    <numFmt numFmtId="192" formatCode="#,##0;[Red]#,##0"/>
    <numFmt numFmtId="193" formatCode="0_ "/>
    <numFmt numFmtId="194" formatCode="_-* #,##0.00_-;\-* #,##0.00_-;_-* &quot;-&quot;?_-;_-@_-"/>
    <numFmt numFmtId="195" formatCode="#,##0.0;\-#,##0.0;&quot; &quot;;"/>
    <numFmt numFmtId="196" formatCode="0.0"/>
    <numFmt numFmtId="197" formatCode="_-* #,##0.000_-;\-* #,##0.000_-;_-* &quot;-&quot;_-;_-@_-"/>
    <numFmt numFmtId="198" formatCode="0.0000000_ "/>
    <numFmt numFmtId="199" formatCode="0.000000_ "/>
    <numFmt numFmtId="200" formatCode="0.00000_ "/>
    <numFmt numFmtId="201" formatCode="0.0000_ "/>
    <numFmt numFmtId="202" formatCode="0.000_ "/>
    <numFmt numFmtId="203" formatCode="_-* #,##0.0_-;\-* #,##0.0_-;_-* &quot;-&quot;??_-;_-@_-"/>
    <numFmt numFmtId="204" formatCode="_-&quot;₩&quot;* #,##0.0_-;\-&quot;₩&quot;* #,##0.0_-;_-&quot;₩&quot;* &quot;-&quot;?_-;_-@_-"/>
    <numFmt numFmtId="205" formatCode="#,##0.000_ "/>
    <numFmt numFmtId="206" formatCode="_-* #,##0.000_-;\-* #,##0.000_-;_-* &quot;-&quot;??_-;_-@_-"/>
    <numFmt numFmtId="207" formatCode="[$-412]yyyy&quot;년&quot;\ m&quot;월&quot;\ d&quot;일&quot;\ dddd"/>
    <numFmt numFmtId="208" formatCode="0_);[Red]\(0\)"/>
    <numFmt numFmtId="209" formatCode="0.0_);[Red]\(0.0\)"/>
    <numFmt numFmtId="210" formatCode="0.00_);[Red]\(0.00\)"/>
    <numFmt numFmtId="211" formatCode="_-* #,##0.0000_-;\-* #,##0.0000_-;_-* &quot;-&quot;??_-;_-@_-"/>
    <numFmt numFmtId="212" formatCode="_-* #,##0.00000_-;\-* #,##0.00000_-;_-* &quot;-&quot;??_-;_-@_-"/>
    <numFmt numFmtId="213" formatCode="_-* #,##0.000000_-;\-* #,##0.000000_-;_-* &quot;-&quot;??_-;_-@_-"/>
    <numFmt numFmtId="214" formatCode="_-* #,##0.0000000_-;\-* #,##0.0000000_-;_-* &quot;-&quot;??_-;_-@_-"/>
    <numFmt numFmtId="215" formatCode="_-* #,##0.00000000_-;\-* #,##0.00000000_-;_-* &quot;-&quot;??_-;_-@_-"/>
    <numFmt numFmtId="216" formatCode="_-* #,##0.000000000_-;\-* #,##0.000000000_-;_-* &quot;-&quot;??_-;_-@_-"/>
  </numFmts>
  <fonts count="57">
    <font>
      <sz val="11"/>
      <name val="돋움"/>
      <family val="3"/>
    </font>
    <font>
      <sz val="8"/>
      <name val="돋움"/>
      <family val="3"/>
    </font>
    <font>
      <b/>
      <sz val="16"/>
      <name val="바탕체"/>
      <family val="1"/>
    </font>
    <font>
      <sz val="11"/>
      <name val="바탕체"/>
      <family val="1"/>
    </font>
    <font>
      <sz val="12"/>
      <name val="바탕체"/>
      <family val="1"/>
    </font>
    <font>
      <sz val="10"/>
      <name val="바탕체"/>
      <family val="1"/>
    </font>
    <font>
      <b/>
      <sz val="12"/>
      <name val="Arial"/>
      <family val="2"/>
    </font>
    <font>
      <b/>
      <sz val="14"/>
      <name val="바탕체"/>
      <family val="1"/>
    </font>
    <font>
      <b/>
      <sz val="11"/>
      <name val="바탕체"/>
      <family val="1"/>
    </font>
    <font>
      <vertAlign val="superscript"/>
      <sz val="11"/>
      <name val="바탕체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1"/>
      <color indexed="8"/>
      <name val="바탕체"/>
      <family val="1"/>
    </font>
    <font>
      <sz val="14"/>
      <name val="바탕체"/>
      <family val="1"/>
    </font>
    <font>
      <b/>
      <sz val="11"/>
      <color indexed="8"/>
      <name val="바탕체"/>
      <family val="1"/>
    </font>
    <font>
      <sz val="11"/>
      <name val="바탕"/>
      <family val="1"/>
    </font>
    <font>
      <b/>
      <sz val="14"/>
      <name val="바탕"/>
      <family val="1"/>
    </font>
    <font>
      <sz val="14"/>
      <name val="바탕"/>
      <family val="1"/>
    </font>
    <font>
      <sz val="10.6"/>
      <color indexed="8"/>
      <name val="바탕체"/>
      <family val="1"/>
    </font>
    <font>
      <b/>
      <sz val="9"/>
      <name val="Tahoma"/>
      <family val="2"/>
    </font>
    <font>
      <b/>
      <sz val="9"/>
      <name val="돋움"/>
      <family val="3"/>
    </font>
    <font>
      <b/>
      <sz val="18"/>
      <name val="바탕체"/>
      <family val="1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11"/>
      <color theme="1"/>
      <name val="돋움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  <font>
      <b/>
      <sz val="8"/>
      <name val="돋움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31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5" fillId="26" borderId="9" applyNumberFormat="0" applyAlignment="0" applyProtection="0"/>
    <xf numFmtId="18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6" fillId="0" borderId="10" applyNumberFormat="0" applyAlignment="0" applyProtection="0"/>
    <xf numFmtId="0" fontId="6" fillId="0" borderId="11">
      <alignment horizontal="left" vertical="center"/>
      <protection/>
    </xf>
  </cellStyleXfs>
  <cellXfs count="326">
    <xf numFmtId="0" fontId="0" fillId="0" borderId="0" xfId="0" applyAlignment="1">
      <alignment/>
    </xf>
    <xf numFmtId="176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fill" vertical="center"/>
    </xf>
    <xf numFmtId="0" fontId="3" fillId="0" borderId="14" xfId="0" applyFont="1" applyFill="1" applyBorder="1" applyAlignment="1">
      <alignment horizontal="fill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/>
    </xf>
    <xf numFmtId="41" fontId="3" fillId="0" borderId="0" xfId="48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vertical="center"/>
    </xf>
    <xf numFmtId="3" fontId="3" fillId="0" borderId="0" xfId="48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176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43" fontId="3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19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43" fontId="3" fillId="0" borderId="0" xfId="0" applyNumberFormat="1" applyFont="1" applyFill="1" applyAlignment="1">
      <alignment/>
    </xf>
    <xf numFmtId="43" fontId="3" fillId="0" borderId="13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Alignment="1">
      <alignment vertical="center"/>
    </xf>
    <xf numFmtId="43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41" fontId="3" fillId="0" borderId="0" xfId="0" applyNumberFormat="1" applyFont="1" applyFill="1" applyAlignment="1">
      <alignment/>
    </xf>
    <xf numFmtId="41" fontId="0" fillId="0" borderId="0" xfId="0" applyNumberFormat="1" applyFill="1" applyAlignment="1">
      <alignment/>
    </xf>
    <xf numFmtId="43" fontId="0" fillId="0" borderId="0" xfId="0" applyNumberFormat="1" applyFill="1" applyAlignment="1">
      <alignment/>
    </xf>
    <xf numFmtId="179" fontId="3" fillId="0" borderId="0" xfId="0" applyNumberFormat="1" applyFont="1" applyFill="1" applyBorder="1" applyAlignment="1">
      <alignment vertical="center"/>
    </xf>
    <xf numFmtId="41" fontId="3" fillId="0" borderId="0" xfId="48" applyFont="1" applyFill="1" applyAlignment="1">
      <alignment/>
    </xf>
    <xf numFmtId="41" fontId="5" fillId="0" borderId="0" xfId="48" applyFont="1" applyFill="1" applyAlignment="1">
      <alignment horizontal="left" vertical="top"/>
    </xf>
    <xf numFmtId="41" fontId="5" fillId="0" borderId="12" xfId="48" applyNumberFormat="1" applyFont="1" applyFill="1" applyBorder="1" applyAlignment="1">
      <alignment horizontal="center" vertical="center"/>
    </xf>
    <xf numFmtId="41" fontId="5" fillId="0" borderId="13" xfId="48" applyNumberFormat="1" applyFont="1" applyFill="1" applyBorder="1" applyAlignment="1">
      <alignment horizontal="center" vertical="center"/>
    </xf>
    <xf numFmtId="41" fontId="5" fillId="0" borderId="14" xfId="48" applyNumberFormat="1" applyFont="1" applyFill="1" applyBorder="1" applyAlignment="1">
      <alignment horizontal="center" vertical="center"/>
    </xf>
    <xf numFmtId="41" fontId="0" fillId="0" borderId="0" xfId="48" applyFont="1" applyFill="1" applyAlignment="1">
      <alignment/>
    </xf>
    <xf numFmtId="41" fontId="0" fillId="0" borderId="0" xfId="48" applyFont="1" applyFill="1" applyAlignment="1">
      <alignment horizontal="left"/>
    </xf>
    <xf numFmtId="0" fontId="0" fillId="0" borderId="0" xfId="0" applyFill="1" applyAlignment="1">
      <alignment horizontal="center"/>
    </xf>
    <xf numFmtId="41" fontId="5" fillId="0" borderId="0" xfId="48" applyNumberFormat="1" applyFont="1" applyFill="1" applyAlignment="1">
      <alignment vertical="center"/>
    </xf>
    <xf numFmtId="41" fontId="3" fillId="0" borderId="0" xfId="48" applyFont="1" applyFill="1" applyAlignment="1">
      <alignment horizontal="center" vertical="center"/>
    </xf>
    <xf numFmtId="41" fontId="0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/>
    </xf>
    <xf numFmtId="182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Alignment="1">
      <alignment vertical="center"/>
    </xf>
    <xf numFmtId="41" fontId="12" fillId="0" borderId="0" xfId="48" applyNumberFormat="1" applyFont="1" applyAlignment="1">
      <alignment horizontal="center" vertical="center" wrapText="1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0" xfId="48" applyNumberFormat="1" applyFont="1" applyFill="1" applyBorder="1" applyAlignment="1">
      <alignment horizontal="center" vertical="center"/>
    </xf>
    <xf numFmtId="41" fontId="3" fillId="0" borderId="0" xfId="48" applyNumberFormat="1" applyFont="1" applyFill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Alignment="1">
      <alignment/>
    </xf>
    <xf numFmtId="180" fontId="3" fillId="0" borderId="0" xfId="0" applyNumberFormat="1" applyFont="1" applyFill="1" applyBorder="1" applyAlignment="1">
      <alignment horizontal="center" vertical="center" wrapText="1"/>
    </xf>
    <xf numFmtId="180" fontId="0" fillId="0" borderId="0" xfId="0" applyNumberFormat="1" applyFill="1" applyAlignment="1">
      <alignment/>
    </xf>
    <xf numFmtId="181" fontId="3" fillId="0" borderId="0" xfId="0" applyNumberFormat="1" applyFont="1" applyFill="1" applyBorder="1" applyAlignment="1">
      <alignment horizontal="center" vertical="center"/>
    </xf>
    <xf numFmtId="41" fontId="12" fillId="0" borderId="20" xfId="48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180" fontId="12" fillId="0" borderId="0" xfId="48" applyNumberFormat="1" applyFont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1" fontId="12" fillId="0" borderId="0" xfId="48" applyNumberFormat="1" applyFont="1" applyFill="1" applyBorder="1" applyAlignment="1">
      <alignment horizontal="center" vertical="center" wrapText="1"/>
    </xf>
    <xf numFmtId="41" fontId="12" fillId="0" borderId="0" xfId="48" applyNumberFormat="1" applyFont="1" applyFill="1" applyAlignment="1">
      <alignment horizontal="center" vertical="center" wrapText="1"/>
    </xf>
    <xf numFmtId="180" fontId="0" fillId="0" borderId="0" xfId="0" applyNumberFormat="1" applyFont="1" applyFill="1" applyAlignment="1">
      <alignment/>
    </xf>
    <xf numFmtId="181" fontId="3" fillId="0" borderId="0" xfId="64" applyNumberFormat="1" applyFont="1" applyFill="1" applyBorder="1" applyAlignment="1">
      <alignment horizontal="center" vertical="center"/>
    </xf>
    <xf numFmtId="41" fontId="3" fillId="0" borderId="0" xfId="0" applyNumberFormat="1" applyFont="1" applyFill="1" applyAlignment="1">
      <alignment horizontal="center" vertical="center"/>
    </xf>
    <xf numFmtId="181" fontId="3" fillId="0" borderId="0" xfId="0" applyNumberFormat="1" applyFont="1" applyFill="1" applyAlignment="1">
      <alignment horizontal="center" vertical="center"/>
    </xf>
    <xf numFmtId="41" fontId="3" fillId="0" borderId="0" xfId="48" applyNumberFormat="1" applyFont="1" applyFill="1" applyBorder="1" applyAlignment="1">
      <alignment horizontal="right" vertical="center"/>
    </xf>
    <xf numFmtId="41" fontId="3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/>
    </xf>
    <xf numFmtId="41" fontId="0" fillId="0" borderId="0" xfId="0" applyNumberFormat="1" applyFont="1" applyFill="1" applyAlignment="1">
      <alignment horizontal="center" vertical="center"/>
    </xf>
    <xf numFmtId="41" fontId="3" fillId="0" borderId="0" xfId="69" applyNumberFormat="1" applyFont="1" applyFill="1" applyBorder="1" applyAlignment="1">
      <alignment vertical="center"/>
      <protection/>
    </xf>
    <xf numFmtId="177" fontId="3" fillId="0" borderId="0" xfId="69" applyNumberFormat="1" applyFont="1" applyFill="1" applyBorder="1" applyAlignment="1">
      <alignment vertical="center"/>
      <protection/>
    </xf>
    <xf numFmtId="41" fontId="0" fillId="0" borderId="0" xfId="0" applyNumberFormat="1" applyFont="1" applyFill="1" applyAlignment="1">
      <alignment vertical="center"/>
    </xf>
    <xf numFmtId="41" fontId="3" fillId="0" borderId="0" xfId="48" applyFont="1" applyFill="1" applyAlignment="1">
      <alignment vertical="center"/>
    </xf>
    <xf numFmtId="41" fontId="3" fillId="0" borderId="0" xfId="48" applyFont="1" applyFill="1" applyBorder="1" applyAlignment="1">
      <alignment vertical="center"/>
    </xf>
    <xf numFmtId="0" fontId="3" fillId="0" borderId="2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5" fillId="0" borderId="16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76" fontId="3" fillId="0" borderId="0" xfId="0" applyNumberFormat="1" applyFont="1" applyFill="1" applyAlignment="1">
      <alignment horizontal="left" vertical="center"/>
    </xf>
    <xf numFmtId="41" fontId="3" fillId="0" borderId="0" xfId="0" applyNumberFormat="1" applyFont="1" applyFill="1" applyAlignment="1">
      <alignment horizontal="left" vertical="center"/>
    </xf>
    <xf numFmtId="180" fontId="3" fillId="0" borderId="0" xfId="0" applyNumberFormat="1" applyFont="1" applyFill="1" applyAlignment="1">
      <alignment horizontal="left" vertical="center"/>
    </xf>
    <xf numFmtId="0" fontId="12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186" fontId="3" fillId="0" borderId="0" xfId="0" applyNumberFormat="1" applyFont="1" applyFill="1" applyAlignment="1">
      <alignment vertical="center"/>
    </xf>
    <xf numFmtId="186" fontId="12" fillId="0" borderId="19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vertical="center"/>
    </xf>
    <xf numFmtId="41" fontId="12" fillId="0" borderId="0" xfId="0" applyNumberFormat="1" applyFont="1" applyFill="1" applyBorder="1" applyAlignment="1">
      <alignment horizontal="right" vertical="center"/>
    </xf>
    <xf numFmtId="41" fontId="3" fillId="0" borderId="14" xfId="48" applyFont="1" applyFill="1" applyBorder="1" applyAlignment="1">
      <alignment horizontal="center" vertical="center"/>
    </xf>
    <xf numFmtId="41" fontId="3" fillId="0" borderId="12" xfId="48" applyFont="1" applyFill="1" applyBorder="1" applyAlignment="1">
      <alignment horizontal="center" vertical="center"/>
    </xf>
    <xf numFmtId="41" fontId="3" fillId="0" borderId="13" xfId="48" applyFont="1" applyFill="1" applyBorder="1" applyAlignment="1">
      <alignment horizontal="center" vertical="center"/>
    </xf>
    <xf numFmtId="41" fontId="3" fillId="0" borderId="16" xfId="48" applyFont="1" applyFill="1" applyBorder="1" applyAlignment="1">
      <alignment horizontal="center" vertical="center"/>
    </xf>
    <xf numFmtId="41" fontId="3" fillId="0" borderId="0" xfId="48" applyFont="1" applyFill="1" applyBorder="1" applyAlignment="1">
      <alignment horizontal="center" vertical="center"/>
    </xf>
    <xf numFmtId="41" fontId="3" fillId="0" borderId="0" xfId="48" applyFont="1" applyFill="1" applyAlignment="1">
      <alignment horizontal="right" vertical="center"/>
    </xf>
    <xf numFmtId="41" fontId="3" fillId="0" borderId="18" xfId="48" applyFont="1" applyFill="1" applyBorder="1" applyAlignment="1">
      <alignment horizontal="center" vertical="center"/>
    </xf>
    <xf numFmtId="41" fontId="3" fillId="0" borderId="19" xfId="48" applyFont="1" applyFill="1" applyBorder="1" applyAlignment="1">
      <alignment horizontal="center" vertical="center"/>
    </xf>
    <xf numFmtId="0" fontId="3" fillId="0" borderId="12" xfId="48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vertical="center"/>
    </xf>
    <xf numFmtId="0" fontId="15" fillId="0" borderId="12" xfId="0" applyFont="1" applyFill="1" applyBorder="1" applyAlignment="1">
      <alignment horizontal="center" vertical="center" wrapText="1"/>
    </xf>
    <xf numFmtId="41" fontId="15" fillId="0" borderId="0" xfId="48" applyFont="1" applyFill="1" applyAlignment="1">
      <alignment vertical="center"/>
    </xf>
    <xf numFmtId="41" fontId="12" fillId="0" borderId="0" xfId="48" applyFont="1" applyFill="1" applyBorder="1" applyAlignment="1">
      <alignment vertical="center"/>
    </xf>
    <xf numFmtId="41" fontId="12" fillId="0" borderId="0" xfId="48" applyFont="1" applyFill="1" applyBorder="1" applyAlignment="1">
      <alignment horizontal="center" vertical="center"/>
    </xf>
    <xf numFmtId="41" fontId="3" fillId="0" borderId="16" xfId="0" applyNumberFormat="1" applyFont="1" applyBorder="1" applyAlignment="1">
      <alignment horizontal="center" vertical="center"/>
    </xf>
    <xf numFmtId="41" fontId="12" fillId="0" borderId="0" xfId="0" applyNumberFormat="1" applyFont="1" applyFill="1" applyAlignment="1">
      <alignment vertical="center"/>
    </xf>
    <xf numFmtId="41" fontId="12" fillId="0" borderId="0" xfId="0" applyNumberFormat="1" applyFont="1" applyFill="1" applyBorder="1" applyAlignment="1">
      <alignment vertical="center"/>
    </xf>
    <xf numFmtId="41" fontId="12" fillId="0" borderId="19" xfId="0" applyNumberFormat="1" applyFont="1" applyFill="1" applyBorder="1" applyAlignment="1">
      <alignment vertical="center"/>
    </xf>
    <xf numFmtId="41" fontId="12" fillId="0" borderId="19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41" fontId="13" fillId="0" borderId="0" xfId="48" applyFont="1" applyFill="1" applyAlignment="1">
      <alignment horizontal="left" vertic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 horizontal="left" vertical="center"/>
    </xf>
    <xf numFmtId="210" fontId="3" fillId="0" borderId="0" xfId="48" applyNumberFormat="1" applyFont="1" applyFill="1" applyBorder="1" applyAlignment="1">
      <alignment horizontal="center" vertical="center"/>
    </xf>
    <xf numFmtId="182" fontId="3" fillId="0" borderId="0" xfId="69" applyNumberFormat="1" applyFont="1" applyFill="1" applyBorder="1" applyAlignment="1">
      <alignment vertical="center"/>
      <protection/>
    </xf>
    <xf numFmtId="41" fontId="3" fillId="0" borderId="22" xfId="48" applyFont="1" applyFill="1" applyBorder="1" applyAlignment="1">
      <alignment vertical="center"/>
    </xf>
    <xf numFmtId="194" fontId="3" fillId="0" borderId="0" xfId="48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" vertical="center"/>
    </xf>
    <xf numFmtId="41" fontId="12" fillId="0" borderId="0" xfId="0" applyNumberFormat="1" applyFont="1" applyFill="1" applyAlignment="1">
      <alignment horizontal="left" vertical="center"/>
    </xf>
    <xf numFmtId="41" fontId="12" fillId="0" borderId="0" xfId="69" applyNumberFormat="1" applyFont="1" applyFill="1" applyBorder="1" applyAlignment="1">
      <alignment vertical="center"/>
      <protection/>
    </xf>
    <xf numFmtId="176" fontId="12" fillId="0" borderId="0" xfId="0" applyNumberFormat="1" applyFont="1" applyFill="1" applyBorder="1" applyAlignment="1">
      <alignment vertical="center"/>
    </xf>
    <xf numFmtId="41" fontId="12" fillId="0" borderId="24" xfId="69" applyNumberFormat="1" applyFont="1" applyFill="1" applyBorder="1" applyAlignment="1">
      <alignment vertical="center"/>
      <protection/>
    </xf>
    <xf numFmtId="0" fontId="15" fillId="0" borderId="13" xfId="0" applyFont="1" applyFill="1" applyBorder="1" applyAlignment="1">
      <alignment horizontal="center" vertical="center" wrapText="1"/>
    </xf>
    <xf numFmtId="41" fontId="3" fillId="0" borderId="0" xfId="49" applyFont="1" applyFill="1" applyAlignment="1">
      <alignment/>
    </xf>
    <xf numFmtId="41" fontId="3" fillId="0" borderId="0" xfId="49" applyFont="1" applyFill="1" applyAlignment="1">
      <alignment vertical="center"/>
    </xf>
    <xf numFmtId="203" fontId="3" fillId="0" borderId="0" xfId="65" applyNumberFormat="1" applyFont="1" applyFill="1" applyBorder="1" applyAlignment="1">
      <alignment vertical="center"/>
    </xf>
    <xf numFmtId="182" fontId="3" fillId="0" borderId="0" xfId="65" applyNumberFormat="1" applyFont="1" applyFill="1" applyBorder="1" applyAlignment="1">
      <alignment vertical="center"/>
    </xf>
    <xf numFmtId="41" fontId="3" fillId="0" borderId="0" xfId="49" applyFont="1" applyFill="1" applyBorder="1" applyAlignment="1">
      <alignment vertical="center"/>
    </xf>
    <xf numFmtId="41" fontId="3" fillId="0" borderId="0" xfId="49" applyNumberFormat="1" applyFont="1" applyFill="1" applyAlignment="1">
      <alignment/>
    </xf>
    <xf numFmtId="41" fontId="12" fillId="0" borderId="0" xfId="49" applyFont="1" applyFill="1" applyBorder="1" applyAlignment="1">
      <alignment vertical="center"/>
    </xf>
    <xf numFmtId="41" fontId="18" fillId="0" borderId="0" xfId="49" applyNumberFormat="1" applyFont="1" applyAlignment="1">
      <alignment horizontal="center" vertical="center" wrapText="1"/>
    </xf>
    <xf numFmtId="41" fontId="18" fillId="0" borderId="0" xfId="49" applyNumberFormat="1" applyFont="1" applyFill="1" applyAlignment="1">
      <alignment horizontal="center" vertical="center" wrapText="1"/>
    </xf>
    <xf numFmtId="41" fontId="0" fillId="0" borderId="0" xfId="49" applyFont="1" applyFill="1" applyAlignment="1">
      <alignment/>
    </xf>
    <xf numFmtId="179" fontId="0" fillId="0" borderId="0" xfId="0" applyNumberFormat="1" applyFont="1" applyFill="1" applyAlignment="1">
      <alignment/>
    </xf>
    <xf numFmtId="41" fontId="3" fillId="0" borderId="0" xfId="48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/>
    </xf>
    <xf numFmtId="41" fontId="3" fillId="0" borderId="0" xfId="0" applyNumberFormat="1" applyFont="1" applyFill="1" applyBorder="1" applyAlignment="1">
      <alignment/>
    </xf>
    <xf numFmtId="41" fontId="3" fillId="0" borderId="19" xfId="48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41" fontId="3" fillId="0" borderId="25" xfId="0" applyNumberFormat="1" applyFont="1" applyFill="1" applyBorder="1" applyAlignment="1">
      <alignment horizontal="center" vertical="center"/>
    </xf>
    <xf numFmtId="41" fontId="3" fillId="0" borderId="16" xfId="0" applyNumberFormat="1" applyFont="1" applyFill="1" applyBorder="1" applyAlignment="1">
      <alignment vertical="center"/>
    </xf>
    <xf numFmtId="41" fontId="12" fillId="0" borderId="16" xfId="0" applyNumberFormat="1" applyFont="1" applyFill="1" applyBorder="1" applyAlignment="1">
      <alignment vertical="center"/>
    </xf>
    <xf numFmtId="41" fontId="8" fillId="0" borderId="25" xfId="0" applyNumberFormat="1" applyFont="1" applyFill="1" applyBorder="1" applyAlignment="1">
      <alignment horizontal="center" vertical="center"/>
    </xf>
    <xf numFmtId="41" fontId="14" fillId="0" borderId="0" xfId="0" applyNumberFormat="1" applyFont="1" applyFill="1" applyBorder="1" applyAlignment="1">
      <alignment vertical="center"/>
    </xf>
    <xf numFmtId="41" fontId="3" fillId="0" borderId="15" xfId="0" applyNumberFormat="1" applyFont="1" applyFill="1" applyBorder="1" applyAlignment="1">
      <alignment horizontal="center" vertical="center"/>
    </xf>
    <xf numFmtId="41" fontId="3" fillId="0" borderId="18" xfId="0" applyNumberFormat="1" applyFont="1" applyFill="1" applyBorder="1" applyAlignment="1">
      <alignment vertical="center"/>
    </xf>
    <xf numFmtId="41" fontId="3" fillId="0" borderId="25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41" fontId="12" fillId="0" borderId="16" xfId="48" applyFont="1" applyFill="1" applyBorder="1" applyAlignment="1">
      <alignment horizontal="center" vertical="center"/>
    </xf>
    <xf numFmtId="41" fontId="14" fillId="0" borderId="0" xfId="48" applyFont="1" applyFill="1" applyBorder="1" applyAlignment="1">
      <alignment vertical="center"/>
    </xf>
    <xf numFmtId="41" fontId="12" fillId="0" borderId="0" xfId="48" applyFont="1" applyFill="1" applyBorder="1" applyAlignment="1">
      <alignment horizontal="right" vertical="center"/>
    </xf>
    <xf numFmtId="41" fontId="12" fillId="0" borderId="16" xfId="48" applyFont="1" applyFill="1" applyBorder="1" applyAlignment="1">
      <alignment horizontal="right" vertical="center"/>
    </xf>
    <xf numFmtId="186" fontId="12" fillId="0" borderId="18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43" fontId="3" fillId="0" borderId="0" xfId="0" applyNumberFormat="1" applyFont="1" applyFill="1" applyBorder="1" applyAlignment="1">
      <alignment/>
    </xf>
    <xf numFmtId="41" fontId="7" fillId="0" borderId="0" xfId="48" applyFont="1" applyFill="1" applyAlignment="1">
      <alignment horizontal="left"/>
    </xf>
    <xf numFmtId="0" fontId="0" fillId="0" borderId="0" xfId="0" applyAlignment="1">
      <alignment shrinkToFit="1"/>
    </xf>
    <xf numFmtId="41" fontId="7" fillId="0" borderId="0" xfId="48" applyFont="1" applyFill="1" applyAlignment="1">
      <alignment horizontal="left" shrinkToFit="1"/>
    </xf>
    <xf numFmtId="41" fontId="3" fillId="0" borderId="0" xfId="0" applyNumberFormat="1" applyFont="1" applyAlignment="1">
      <alignment vertical="center"/>
    </xf>
    <xf numFmtId="41" fontId="3" fillId="0" borderId="0" xfId="68" applyNumberFormat="1" applyFont="1" applyFill="1" applyBorder="1" applyAlignment="1">
      <alignment horizontal="right" vertical="center" wrapText="1"/>
      <protection/>
    </xf>
    <xf numFmtId="41" fontId="3" fillId="0" borderId="24" xfId="0" applyNumberFormat="1" applyFont="1" applyFill="1" applyBorder="1" applyAlignment="1">
      <alignment vertical="center"/>
    </xf>
    <xf numFmtId="4" fontId="3" fillId="0" borderId="0" xfId="49" applyNumberFormat="1" applyFont="1" applyFill="1" applyBorder="1" applyAlignment="1">
      <alignment vertical="center"/>
    </xf>
    <xf numFmtId="41" fontId="3" fillId="0" borderId="0" xfId="66" applyNumberFormat="1" applyFont="1" applyBorder="1">
      <alignment vertical="center"/>
      <protection/>
    </xf>
    <xf numFmtId="0" fontId="3" fillId="0" borderId="19" xfId="0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41" fontId="12" fillId="0" borderId="19" xfId="69" applyNumberFormat="1" applyFont="1" applyFill="1" applyBorder="1" applyAlignment="1">
      <alignment vertical="center"/>
      <protection/>
    </xf>
    <xf numFmtId="43" fontId="3" fillId="0" borderId="19" xfId="0" applyNumberFormat="1" applyFont="1" applyFill="1" applyBorder="1" applyAlignment="1">
      <alignment vertical="center"/>
    </xf>
    <xf numFmtId="178" fontId="3" fillId="0" borderId="19" xfId="0" applyNumberFormat="1" applyFont="1" applyFill="1" applyBorder="1" applyAlignment="1">
      <alignment vertical="center"/>
    </xf>
    <xf numFmtId="180" fontId="3" fillId="0" borderId="0" xfId="65" applyNumberFormat="1" applyFont="1" applyFill="1" applyBorder="1" applyAlignment="1">
      <alignment vertical="center"/>
    </xf>
    <xf numFmtId="178" fontId="0" fillId="0" borderId="0" xfId="65" applyNumberFormat="1" applyFont="1" applyFill="1" applyBorder="1" applyAlignment="1">
      <alignment vertical="center"/>
    </xf>
    <xf numFmtId="43" fontId="0" fillId="0" borderId="0" xfId="49" applyNumberFormat="1" applyFont="1" applyFill="1" applyBorder="1" applyAlignment="1">
      <alignment vertical="center"/>
    </xf>
    <xf numFmtId="180" fontId="0" fillId="0" borderId="0" xfId="49" applyNumberFormat="1" applyFont="1" applyFill="1" applyBorder="1" applyAlignment="1">
      <alignment vertical="center"/>
    </xf>
    <xf numFmtId="180" fontId="0" fillId="0" borderId="19" xfId="49" applyNumberFormat="1" applyFont="1" applyFill="1" applyBorder="1" applyAlignment="1">
      <alignment vertical="center"/>
    </xf>
    <xf numFmtId="43" fontId="3" fillId="0" borderId="0" xfId="65" applyNumberFormat="1" applyFont="1" applyFill="1" applyBorder="1" applyAlignment="1">
      <alignment horizontal="right" vertical="center"/>
    </xf>
    <xf numFmtId="41" fontId="3" fillId="0" borderId="0" xfId="48" applyFont="1" applyFill="1" applyAlignment="1">
      <alignment horizontal="left" vertical="top"/>
    </xf>
    <xf numFmtId="0" fontId="0" fillId="0" borderId="0" xfId="0" applyFont="1" applyAlignment="1">
      <alignment shrinkToFi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/>
    </xf>
    <xf numFmtId="41" fontId="3" fillId="0" borderId="0" xfId="48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shrinkToFit="1"/>
    </xf>
    <xf numFmtId="0" fontId="3" fillId="0" borderId="0" xfId="0" applyFont="1" applyAlignment="1">
      <alignment/>
    </xf>
    <xf numFmtId="0" fontId="3" fillId="0" borderId="2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41" fontId="3" fillId="0" borderId="0" xfId="0" applyNumberFormat="1" applyFont="1" applyBorder="1" applyAlignment="1">
      <alignment vertical="center"/>
    </xf>
    <xf numFmtId="188" fontId="3" fillId="0" borderId="0" xfId="0" applyNumberFormat="1" applyFont="1" applyBorder="1" applyAlignment="1">
      <alignment vertical="center"/>
    </xf>
    <xf numFmtId="41" fontId="3" fillId="0" borderId="22" xfId="0" applyNumberFormat="1" applyFont="1" applyBorder="1" applyAlignment="1">
      <alignment vertical="center"/>
    </xf>
    <xf numFmtId="188" fontId="3" fillId="0" borderId="22" xfId="0" applyNumberFormat="1" applyFont="1" applyBorder="1" applyAlignment="1">
      <alignment vertical="center"/>
    </xf>
    <xf numFmtId="41" fontId="3" fillId="0" borderId="19" xfId="0" applyNumberFormat="1" applyFont="1" applyBorder="1" applyAlignment="1">
      <alignment vertical="center"/>
    </xf>
    <xf numFmtId="188" fontId="3" fillId="0" borderId="19" xfId="0" applyNumberFormat="1" applyFont="1" applyBorder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94" fontId="3" fillId="0" borderId="0" xfId="49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left"/>
    </xf>
    <xf numFmtId="3" fontId="3" fillId="0" borderId="16" xfId="0" applyNumberFormat="1" applyFont="1" applyFill="1" applyBorder="1" applyAlignment="1">
      <alignment horizontal="center" vertical="center"/>
    </xf>
    <xf numFmtId="189" fontId="3" fillId="0" borderId="0" xfId="49" applyNumberFormat="1" applyFont="1" applyFill="1" applyBorder="1" applyAlignment="1">
      <alignment vertical="center"/>
    </xf>
    <xf numFmtId="41" fontId="3" fillId="0" borderId="0" xfId="49" applyNumberFormat="1" applyFont="1" applyFill="1" applyBorder="1" applyAlignment="1">
      <alignment vertical="center"/>
    </xf>
    <xf numFmtId="3" fontId="3" fillId="0" borderId="18" xfId="0" applyNumberFormat="1" applyFont="1" applyFill="1" applyBorder="1" applyAlignment="1">
      <alignment horizontal="center" vertical="center"/>
    </xf>
    <xf numFmtId="41" fontId="3" fillId="0" borderId="27" xfId="49" applyFont="1" applyFill="1" applyBorder="1" applyAlignment="1">
      <alignment vertical="center"/>
    </xf>
    <xf numFmtId="189" fontId="3" fillId="0" borderId="19" xfId="49" applyNumberFormat="1" applyFont="1" applyFill="1" applyBorder="1" applyAlignment="1">
      <alignment vertical="center"/>
    </xf>
    <xf numFmtId="41" fontId="3" fillId="0" borderId="19" xfId="49" applyFont="1" applyFill="1" applyBorder="1" applyAlignment="1">
      <alignment vertical="center"/>
    </xf>
    <xf numFmtId="41" fontId="3" fillId="0" borderId="18" xfId="0" applyNumberFormat="1" applyFont="1" applyFill="1" applyBorder="1" applyAlignment="1">
      <alignment horizontal="center" vertical="center"/>
    </xf>
    <xf numFmtId="41" fontId="3" fillId="0" borderId="19" xfId="0" applyNumberFormat="1" applyFont="1" applyFill="1" applyBorder="1" applyAlignment="1">
      <alignment horizontal="center" vertical="center"/>
    </xf>
    <xf numFmtId="43" fontId="3" fillId="0" borderId="19" xfId="0" applyNumberFormat="1" applyFont="1" applyFill="1" applyBorder="1" applyAlignment="1">
      <alignment horizontal="center" vertical="center"/>
    </xf>
    <xf numFmtId="41" fontId="12" fillId="0" borderId="19" xfId="0" applyNumberFormat="1" applyFont="1" applyFill="1" applyBorder="1" applyAlignment="1">
      <alignment horizontal="left" vertical="center"/>
    </xf>
    <xf numFmtId="41" fontId="5" fillId="0" borderId="0" xfId="66" applyNumberFormat="1" applyFont="1" applyFill="1" applyBorder="1" applyAlignment="1">
      <alignment horizontal="center" vertical="center" wrapText="1"/>
      <protection/>
    </xf>
    <xf numFmtId="41" fontId="5" fillId="0" borderId="0" xfId="66" applyNumberFormat="1" applyFont="1" applyBorder="1" applyAlignment="1">
      <alignment horizontal="center" vertical="center"/>
      <protection/>
    </xf>
    <xf numFmtId="3" fontId="3" fillId="0" borderId="0" xfId="49" applyNumberFormat="1" applyFont="1" applyFill="1" applyBorder="1" applyAlignment="1">
      <alignment vertical="center"/>
    </xf>
    <xf numFmtId="3" fontId="3" fillId="0" borderId="19" xfId="49" applyNumberFormat="1" applyFont="1" applyFill="1" applyBorder="1" applyAlignment="1">
      <alignment vertical="center"/>
    </xf>
    <xf numFmtId="41" fontId="12" fillId="0" borderId="19" xfId="49" applyFont="1" applyFill="1" applyBorder="1" applyAlignment="1">
      <alignment vertical="center"/>
    </xf>
    <xf numFmtId="41" fontId="18" fillId="0" borderId="19" xfId="49" applyNumberFormat="1" applyFont="1" applyBorder="1" applyAlignment="1">
      <alignment horizontal="center" vertical="center" wrapText="1"/>
    </xf>
    <xf numFmtId="176" fontId="12" fillId="0" borderId="19" xfId="0" applyNumberFormat="1" applyFont="1" applyFill="1" applyBorder="1" applyAlignment="1">
      <alignment vertical="center"/>
    </xf>
    <xf numFmtId="41" fontId="5" fillId="0" borderId="0" xfId="48" applyNumberFormat="1" applyFont="1" applyFill="1" applyBorder="1" applyAlignment="1">
      <alignment vertical="center"/>
    </xf>
    <xf numFmtId="41" fontId="5" fillId="0" borderId="19" xfId="49" applyNumberFormat="1" applyFont="1" applyFill="1" applyBorder="1" applyAlignment="1">
      <alignment vertical="center"/>
    </xf>
    <xf numFmtId="41" fontId="5" fillId="0" borderId="19" xfId="49" applyFont="1" applyFill="1" applyBorder="1" applyAlignment="1">
      <alignment horizontal="center" vertical="center"/>
    </xf>
    <xf numFmtId="41" fontId="5" fillId="0" borderId="28" xfId="67" applyNumberFormat="1" applyFont="1" applyFill="1" applyBorder="1" applyAlignment="1">
      <alignment horizontal="center" vertical="center" wrapText="1"/>
      <protection/>
    </xf>
    <xf numFmtId="41" fontId="5" fillId="0" borderId="19" xfId="67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/>
    </xf>
    <xf numFmtId="0" fontId="3" fillId="0" borderId="2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80" fontId="3" fillId="0" borderId="26" xfId="0" applyNumberFormat="1" applyFont="1" applyFill="1" applyBorder="1" applyAlignment="1">
      <alignment horizontal="center" vertical="center" wrapText="1"/>
    </xf>
    <xf numFmtId="180" fontId="3" fillId="0" borderId="15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41" fontId="3" fillId="0" borderId="23" xfId="0" applyNumberFormat="1" applyFont="1" applyFill="1" applyBorder="1" applyAlignment="1">
      <alignment horizontal="center" vertical="center"/>
    </xf>
    <xf numFmtId="41" fontId="3" fillId="0" borderId="27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24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7" fillId="0" borderId="0" xfId="0" applyFont="1" applyFill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176" fontId="12" fillId="0" borderId="0" xfId="0" applyNumberFormat="1" applyFont="1" applyFill="1" applyBorder="1" applyAlignment="1">
      <alignment horizontal="center" vertical="center"/>
    </xf>
    <xf numFmtId="176" fontId="12" fillId="0" borderId="0" xfId="48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41" fontId="3" fillId="0" borderId="0" xfId="48" applyFont="1" applyFill="1" applyAlignment="1">
      <alignment horizontal="left" vertical="center"/>
    </xf>
    <xf numFmtId="41" fontId="7" fillId="0" borderId="0" xfId="48" applyFont="1" applyFill="1" applyAlignment="1">
      <alignment horizontal="left" vertical="center"/>
    </xf>
    <xf numFmtId="3" fontId="3" fillId="0" borderId="0" xfId="48" applyNumberFormat="1" applyFont="1" applyFill="1" applyAlignment="1">
      <alignment horizontal="center" vertical="center"/>
    </xf>
    <xf numFmtId="176" fontId="3" fillId="0" borderId="22" xfId="48" applyNumberFormat="1" applyFont="1" applyFill="1" applyBorder="1" applyAlignment="1">
      <alignment horizontal="center" vertical="center"/>
    </xf>
    <xf numFmtId="41" fontId="3" fillId="0" borderId="17" xfId="48" applyFont="1" applyFill="1" applyBorder="1" applyAlignment="1">
      <alignment horizontal="center" vertical="center"/>
    </xf>
    <xf numFmtId="41" fontId="3" fillId="0" borderId="18" xfId="48" applyFont="1" applyFill="1" applyBorder="1" applyAlignment="1">
      <alignment horizontal="center" vertical="center"/>
    </xf>
    <xf numFmtId="41" fontId="3" fillId="0" borderId="12" xfId="48" applyFont="1" applyFill="1" applyBorder="1" applyAlignment="1">
      <alignment horizontal="center" vertical="center"/>
    </xf>
    <xf numFmtId="41" fontId="3" fillId="0" borderId="13" xfId="48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center" vertical="center"/>
    </xf>
    <xf numFmtId="4" fontId="3" fillId="0" borderId="24" xfId="0" applyNumberFormat="1" applyFont="1" applyFill="1" applyBorder="1" applyAlignment="1">
      <alignment horizontal="center" vertical="center"/>
    </xf>
    <xf numFmtId="4" fontId="3" fillId="0" borderId="27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16" fillId="0" borderId="0" xfId="0" applyFont="1" applyFill="1" applyAlignment="1">
      <alignment horizontal="left"/>
    </xf>
    <xf numFmtId="0" fontId="15" fillId="0" borderId="26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41" fontId="5" fillId="0" borderId="12" xfId="48" applyFont="1" applyFill="1" applyBorder="1" applyAlignment="1">
      <alignment horizontal="center" vertical="center"/>
    </xf>
    <xf numFmtId="41" fontId="7" fillId="0" borderId="0" xfId="48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41" fontId="5" fillId="0" borderId="14" xfId="48" applyFont="1" applyFill="1" applyBorder="1" applyAlignment="1">
      <alignment horizontal="center" vertical="center"/>
    </xf>
    <xf numFmtId="41" fontId="5" fillId="0" borderId="13" xfId="48" applyFont="1" applyFill="1" applyBorder="1" applyAlignment="1">
      <alignment horizontal="center" vertical="center"/>
    </xf>
    <xf numFmtId="41" fontId="5" fillId="0" borderId="11" xfId="48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Font="1" applyFill="1" applyAlignment="1">
      <alignment/>
    </xf>
    <xf numFmtId="41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5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콤마 [0]_95" xfId="61"/>
    <cellStyle name="콤마_95" xfId="62"/>
    <cellStyle name="Currency" xfId="63"/>
    <cellStyle name="Currency [0]" xfId="64"/>
    <cellStyle name="통화 [0] 2" xfId="65"/>
    <cellStyle name="표준_10-1" xfId="66"/>
    <cellStyle name="표준_18.외국인과의 혼인" xfId="67"/>
    <cellStyle name="표준_9-1구군별인구동태" xfId="68"/>
    <cellStyle name="표준_Sheet3" xfId="69"/>
    <cellStyle name="Hyperlink" xfId="70"/>
    <cellStyle name="Header1" xfId="71"/>
    <cellStyle name="Header2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B43"/>
  <sheetViews>
    <sheetView zoomScalePageLayoutView="0" workbookViewId="0" topLeftCell="A1">
      <selection activeCell="J21" sqref="J21"/>
    </sheetView>
  </sheetViews>
  <sheetFormatPr defaultColWidth="8.88671875" defaultRowHeight="13.5"/>
  <cols>
    <col min="1" max="1" width="10.5546875" style="30" customWidth="1"/>
    <col min="2" max="2" width="9.4453125" style="30" customWidth="1"/>
    <col min="3" max="4" width="8.77734375" style="30" customWidth="1"/>
    <col min="5" max="5" width="11.6640625" style="30" customWidth="1"/>
    <col min="6" max="7" width="8.77734375" style="30" customWidth="1"/>
    <col min="8" max="8" width="10.21484375" style="154" bestFit="1" customWidth="1"/>
    <col min="9" max="10" width="8.77734375" style="30" customWidth="1"/>
    <col min="11" max="11" width="10.21484375" style="30" bestFit="1" customWidth="1"/>
    <col min="12" max="13" width="8.77734375" style="30" customWidth="1"/>
    <col min="14" max="14" width="9.3359375" style="30" bestFit="1" customWidth="1"/>
    <col min="15" max="16" width="8.77734375" style="30" customWidth="1"/>
    <col min="17" max="17" width="8.5546875" style="30" customWidth="1"/>
    <col min="18" max="19" width="8.77734375" style="30" customWidth="1"/>
    <col min="20" max="20" width="9.4453125" style="30" customWidth="1"/>
    <col min="21" max="22" width="8.77734375" style="30" customWidth="1"/>
    <col min="23" max="23" width="8.4453125" style="30" customWidth="1"/>
    <col min="24" max="24" width="7.21484375" style="30" customWidth="1"/>
    <col min="25" max="25" width="11.21484375" style="30" hidden="1" customWidth="1"/>
    <col min="26" max="16384" width="8.88671875" style="30" customWidth="1"/>
  </cols>
  <sheetData>
    <row r="1" ht="13.5"/>
    <row r="2" spans="1:24" s="2" customFormat="1" ht="18.75">
      <c r="A2" s="265" t="s">
        <v>300</v>
      </c>
      <c r="B2" s="265"/>
      <c r="C2" s="265"/>
      <c r="D2" s="265"/>
      <c r="E2" s="265"/>
      <c r="F2" s="265"/>
      <c r="G2" s="265"/>
      <c r="H2" s="265"/>
      <c r="I2" s="31"/>
      <c r="J2" s="31"/>
      <c r="K2" s="1"/>
      <c r="L2" s="31"/>
      <c r="M2" s="31"/>
      <c r="N2" s="1"/>
      <c r="O2" s="31"/>
      <c r="P2" s="31"/>
      <c r="Q2" s="1"/>
      <c r="R2" s="31"/>
      <c r="S2" s="31"/>
      <c r="T2" s="1"/>
      <c r="U2" s="31"/>
      <c r="V2" s="31"/>
      <c r="W2" s="1"/>
      <c r="X2" s="1"/>
    </row>
    <row r="3" spans="1:24" s="2" customFormat="1" ht="13.5">
      <c r="A3" s="1"/>
      <c r="B3" s="1"/>
      <c r="C3" s="1"/>
      <c r="H3" s="145"/>
      <c r="K3" s="1"/>
      <c r="N3" s="1"/>
      <c r="Q3" s="1"/>
      <c r="T3" s="1"/>
      <c r="W3" s="1"/>
      <c r="X3" s="1"/>
    </row>
    <row r="4" spans="1:24" s="12" customFormat="1" ht="19.5" customHeight="1">
      <c r="A4" s="3" t="s">
        <v>27</v>
      </c>
      <c r="B4" s="11"/>
      <c r="C4" s="11"/>
      <c r="D4" s="11"/>
      <c r="E4" s="11"/>
      <c r="F4" s="11"/>
      <c r="G4" s="11"/>
      <c r="H4" s="146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1:24" s="12" customFormat="1" ht="19.5" customHeight="1">
      <c r="A5" s="269" t="s">
        <v>104</v>
      </c>
      <c r="B5" s="260" t="s">
        <v>130</v>
      </c>
      <c r="C5" s="260"/>
      <c r="D5" s="260"/>
      <c r="E5" s="260"/>
      <c r="F5" s="260"/>
      <c r="G5" s="260"/>
      <c r="H5" s="260" t="s">
        <v>131</v>
      </c>
      <c r="I5" s="260"/>
      <c r="J5" s="260"/>
      <c r="K5" s="260"/>
      <c r="L5" s="260"/>
      <c r="M5" s="260"/>
      <c r="N5" s="260"/>
      <c r="O5" s="260"/>
      <c r="P5" s="260"/>
      <c r="Q5" s="260" t="s">
        <v>67</v>
      </c>
      <c r="R5" s="260"/>
      <c r="S5" s="260"/>
      <c r="T5" s="260"/>
      <c r="U5" s="260"/>
      <c r="V5" s="260"/>
      <c r="W5" s="253" t="s">
        <v>328</v>
      </c>
      <c r="X5" s="261"/>
    </row>
    <row r="6" spans="1:24" s="12" customFormat="1" ht="19.5" customHeight="1">
      <c r="A6" s="269"/>
      <c r="B6" s="270" t="s">
        <v>52</v>
      </c>
      <c r="C6" s="219"/>
      <c r="D6" s="294"/>
      <c r="E6" s="270" t="s">
        <v>53</v>
      </c>
      <c r="F6" s="219"/>
      <c r="G6" s="294"/>
      <c r="H6" s="270" t="s">
        <v>132</v>
      </c>
      <c r="I6" s="219"/>
      <c r="J6" s="294"/>
      <c r="K6" s="270" t="s">
        <v>133</v>
      </c>
      <c r="L6" s="271"/>
      <c r="M6" s="271"/>
      <c r="N6" s="271"/>
      <c r="O6" s="271"/>
      <c r="P6" s="294"/>
      <c r="Q6" s="270" t="s">
        <v>134</v>
      </c>
      <c r="R6" s="219"/>
      <c r="S6" s="24"/>
      <c r="T6" s="270" t="s">
        <v>135</v>
      </c>
      <c r="U6" s="219"/>
      <c r="V6" s="24"/>
      <c r="W6" s="298" t="s">
        <v>329</v>
      </c>
      <c r="X6" s="295" t="s">
        <v>330</v>
      </c>
    </row>
    <row r="7" spans="1:24" s="12" customFormat="1" ht="19.5" customHeight="1">
      <c r="A7" s="269"/>
      <c r="B7" s="270"/>
      <c r="C7" s="187"/>
      <c r="D7" s="294"/>
      <c r="E7" s="270"/>
      <c r="F7" s="187"/>
      <c r="G7" s="294"/>
      <c r="H7" s="270"/>
      <c r="I7" s="187"/>
      <c r="J7" s="294"/>
      <c r="K7" s="270" t="s">
        <v>134</v>
      </c>
      <c r="L7" s="187"/>
      <c r="M7" s="220"/>
      <c r="N7" s="270" t="s">
        <v>135</v>
      </c>
      <c r="O7" s="187"/>
      <c r="P7" s="220"/>
      <c r="Q7" s="270"/>
      <c r="R7" s="187"/>
      <c r="S7" s="25"/>
      <c r="T7" s="270"/>
      <c r="U7" s="187"/>
      <c r="V7" s="25"/>
      <c r="W7" s="298"/>
      <c r="X7" s="296"/>
    </row>
    <row r="8" spans="1:24" s="12" customFormat="1" ht="19.5" customHeight="1">
      <c r="A8" s="269"/>
      <c r="B8" s="260"/>
      <c r="C8" s="5" t="s">
        <v>80</v>
      </c>
      <c r="D8" s="5" t="s">
        <v>81</v>
      </c>
      <c r="E8" s="260"/>
      <c r="F8" s="5" t="s">
        <v>80</v>
      </c>
      <c r="G8" s="5" t="s">
        <v>81</v>
      </c>
      <c r="H8" s="260"/>
      <c r="I8" s="5" t="s">
        <v>80</v>
      </c>
      <c r="J8" s="5" t="s">
        <v>81</v>
      </c>
      <c r="K8" s="260"/>
      <c r="L8" s="5" t="s">
        <v>80</v>
      </c>
      <c r="M8" s="5" t="s">
        <v>81</v>
      </c>
      <c r="N8" s="260"/>
      <c r="O8" s="5" t="s">
        <v>80</v>
      </c>
      <c r="P8" s="5" t="s">
        <v>81</v>
      </c>
      <c r="Q8" s="260"/>
      <c r="R8" s="5" t="s">
        <v>80</v>
      </c>
      <c r="S8" s="5" t="s">
        <v>81</v>
      </c>
      <c r="T8" s="260"/>
      <c r="U8" s="5" t="s">
        <v>80</v>
      </c>
      <c r="V8" s="5" t="s">
        <v>81</v>
      </c>
      <c r="W8" s="298"/>
      <c r="X8" s="297"/>
    </row>
    <row r="9" spans="1:25" s="2" customFormat="1" ht="22.5" customHeight="1">
      <c r="A9" s="14" t="s">
        <v>136</v>
      </c>
      <c r="B9" s="17">
        <v>32972</v>
      </c>
      <c r="C9" s="17"/>
      <c r="D9" s="147"/>
      <c r="E9" s="17">
        <v>35750</v>
      </c>
      <c r="F9" s="17"/>
      <c r="G9" s="148"/>
      <c r="H9" s="149">
        <v>8949</v>
      </c>
      <c r="I9" s="17"/>
      <c r="J9" s="148"/>
      <c r="K9" s="17">
        <v>15871</v>
      </c>
      <c r="L9" s="17"/>
      <c r="M9" s="148"/>
      <c r="N9" s="17">
        <v>17060</v>
      </c>
      <c r="O9" s="17"/>
      <c r="P9" s="148"/>
      <c r="Q9" s="17">
        <v>8152</v>
      </c>
      <c r="R9" s="17"/>
      <c r="S9" s="148"/>
      <c r="T9" s="17">
        <v>9741</v>
      </c>
      <c r="U9" s="17"/>
      <c r="V9" s="148"/>
      <c r="W9" s="17"/>
      <c r="X9" s="40"/>
      <c r="Y9" s="145"/>
    </row>
    <row r="10" spans="1:25" s="2" customFormat="1" ht="22.5" customHeight="1">
      <c r="A10" s="14" t="s">
        <v>181</v>
      </c>
      <c r="B10" s="83">
        <v>31863</v>
      </c>
      <c r="C10" s="83"/>
      <c r="D10" s="84"/>
      <c r="E10" s="83">
        <v>35597</v>
      </c>
      <c r="F10" s="83"/>
      <c r="G10" s="84"/>
      <c r="H10" s="83">
        <v>9271</v>
      </c>
      <c r="I10" s="83"/>
      <c r="J10" s="84"/>
      <c r="K10" s="83">
        <v>14979</v>
      </c>
      <c r="L10" s="83"/>
      <c r="M10" s="84"/>
      <c r="N10" s="83">
        <v>17660</v>
      </c>
      <c r="O10" s="83"/>
      <c r="P10" s="84"/>
      <c r="Q10" s="83">
        <v>7613</v>
      </c>
      <c r="R10" s="83"/>
      <c r="S10" s="84"/>
      <c r="T10" s="83">
        <v>8666</v>
      </c>
      <c r="U10" s="83"/>
      <c r="V10" s="84"/>
      <c r="W10" s="17"/>
      <c r="X10" s="135"/>
      <c r="Y10" s="150"/>
    </row>
    <row r="11" spans="1:25" s="2" customFormat="1" ht="22.5" customHeight="1">
      <c r="A11" s="14" t="s">
        <v>183</v>
      </c>
      <c r="B11" s="83">
        <v>29970</v>
      </c>
      <c r="C11" s="83"/>
      <c r="D11" s="84"/>
      <c r="E11" s="83">
        <v>33607</v>
      </c>
      <c r="F11" s="83"/>
      <c r="G11" s="84"/>
      <c r="H11" s="83">
        <v>8487</v>
      </c>
      <c r="I11" s="83"/>
      <c r="J11" s="84"/>
      <c r="K11" s="83">
        <v>13991</v>
      </c>
      <c r="L11" s="83"/>
      <c r="M11" s="84"/>
      <c r="N11" s="83">
        <v>16462</v>
      </c>
      <c r="O11" s="83"/>
      <c r="P11" s="84"/>
      <c r="Q11" s="83">
        <v>7492</v>
      </c>
      <c r="R11" s="83"/>
      <c r="S11" s="84"/>
      <c r="T11" s="83">
        <v>8658</v>
      </c>
      <c r="U11" s="83"/>
      <c r="V11" s="84"/>
      <c r="W11" s="17"/>
      <c r="X11" s="135"/>
      <c r="Y11" s="150"/>
    </row>
    <row r="12" spans="1:25" s="2" customFormat="1" ht="22.5" customHeight="1">
      <c r="A12" s="14" t="s">
        <v>267</v>
      </c>
      <c r="B12" s="83">
        <v>27896</v>
      </c>
      <c r="C12" s="83"/>
      <c r="D12" s="84"/>
      <c r="E12" s="83">
        <v>31795</v>
      </c>
      <c r="F12" s="83"/>
      <c r="G12" s="84"/>
      <c r="H12" s="83">
        <v>8240</v>
      </c>
      <c r="I12" s="83"/>
      <c r="J12" s="84"/>
      <c r="K12" s="83">
        <v>12736</v>
      </c>
      <c r="L12" s="83"/>
      <c r="M12" s="84"/>
      <c r="N12" s="83">
        <v>15567</v>
      </c>
      <c r="O12" s="83"/>
      <c r="P12" s="84"/>
      <c r="Q12" s="83">
        <v>6920</v>
      </c>
      <c r="R12" s="83"/>
      <c r="S12" s="84"/>
      <c r="T12" s="83">
        <v>7988</v>
      </c>
      <c r="U12" s="83"/>
      <c r="V12" s="84"/>
      <c r="W12" s="17"/>
      <c r="X12" s="135"/>
      <c r="Y12" s="150"/>
    </row>
    <row r="13" spans="1:25" s="2" customFormat="1" ht="22.5" customHeight="1">
      <c r="A13" s="14" t="s">
        <v>276</v>
      </c>
      <c r="B13" s="184">
        <v>28278</v>
      </c>
      <c r="C13" s="28"/>
      <c r="D13" s="185"/>
      <c r="E13" s="28">
        <v>30384</v>
      </c>
      <c r="F13" s="28"/>
      <c r="G13" s="185"/>
      <c r="H13" s="186">
        <v>8409</v>
      </c>
      <c r="I13" s="28"/>
      <c r="J13" s="185"/>
      <c r="K13" s="186">
        <v>13318</v>
      </c>
      <c r="L13" s="28"/>
      <c r="M13" s="185"/>
      <c r="N13" s="186">
        <v>14393</v>
      </c>
      <c r="O13" s="28"/>
      <c r="P13" s="185"/>
      <c r="Q13" s="186">
        <v>6551</v>
      </c>
      <c r="R13" s="28"/>
      <c r="S13" s="185"/>
      <c r="T13" s="186">
        <v>7582</v>
      </c>
      <c r="U13" s="28"/>
      <c r="V13" s="185"/>
      <c r="W13" s="17"/>
      <c r="X13" s="185"/>
      <c r="Y13" s="34">
        <v>170146</v>
      </c>
    </row>
    <row r="14" spans="1:28" s="12" customFormat="1" ht="21.75" customHeight="1">
      <c r="A14" s="14" t="s">
        <v>322</v>
      </c>
      <c r="B14" s="184">
        <f>K14+H14+Q14</f>
        <v>28297</v>
      </c>
      <c r="C14" s="28">
        <f>L14+I14+R14</f>
        <v>13741</v>
      </c>
      <c r="D14" s="28">
        <f>M14+J14+S14</f>
        <v>14556</v>
      </c>
      <c r="E14" s="28">
        <f>H14+N14+T14</f>
        <v>28733</v>
      </c>
      <c r="F14" s="28">
        <f>I14+O14+U14</f>
        <v>13966</v>
      </c>
      <c r="G14" s="28">
        <f>J14+P14+V14</f>
        <v>14767</v>
      </c>
      <c r="H14" s="186">
        <f>SUM(I14:J14)</f>
        <v>8208</v>
      </c>
      <c r="I14" s="234">
        <v>3894</v>
      </c>
      <c r="J14" s="234">
        <v>4314</v>
      </c>
      <c r="K14" s="235">
        <f>SUM(L14:M14)</f>
        <v>13220</v>
      </c>
      <c r="L14" s="234">
        <v>6477</v>
      </c>
      <c r="M14" s="234">
        <v>6743</v>
      </c>
      <c r="N14" s="235">
        <f>SUM(O14:P14)</f>
        <v>13043</v>
      </c>
      <c r="O14" s="234">
        <v>6319</v>
      </c>
      <c r="P14" s="234">
        <v>6724</v>
      </c>
      <c r="Q14" s="235">
        <f>SUM(R14:S14)</f>
        <v>6869</v>
      </c>
      <c r="R14" s="234">
        <v>3370</v>
      </c>
      <c r="S14" s="234">
        <v>3499</v>
      </c>
      <c r="T14" s="235">
        <f>SUM(U14:V14)</f>
        <v>7482</v>
      </c>
      <c r="U14" s="234">
        <v>3753</v>
      </c>
      <c r="V14" s="234">
        <v>3729</v>
      </c>
      <c r="W14" s="57">
        <f>C14-F14</f>
        <v>-225</v>
      </c>
      <c r="X14" s="57">
        <f>D14-G14</f>
        <v>-211</v>
      </c>
      <c r="Y14" s="34"/>
      <c r="Z14" s="34"/>
      <c r="AB14" s="34"/>
    </row>
    <row r="15" spans="1:25" s="2" customFormat="1" ht="9" customHeight="1">
      <c r="A15" s="14"/>
      <c r="B15" s="28"/>
      <c r="C15" s="28"/>
      <c r="D15" s="185"/>
      <c r="E15" s="28"/>
      <c r="F15" s="28"/>
      <c r="G15" s="185"/>
      <c r="H15" s="186"/>
      <c r="I15" s="28"/>
      <c r="J15" s="185"/>
      <c r="K15" s="186"/>
      <c r="L15" s="28"/>
      <c r="M15" s="185"/>
      <c r="N15" s="186"/>
      <c r="O15" s="28"/>
      <c r="P15" s="185"/>
      <c r="Q15" s="186"/>
      <c r="R15" s="28"/>
      <c r="S15" s="185"/>
      <c r="T15" s="186"/>
      <c r="U15" s="28"/>
      <c r="V15" s="185"/>
      <c r="W15" s="17"/>
      <c r="X15" s="185"/>
      <c r="Y15" s="34"/>
    </row>
    <row r="16" spans="1:25" s="2" customFormat="1" ht="22.5" customHeight="1">
      <c r="A16" s="14" t="s">
        <v>54</v>
      </c>
      <c r="B16" s="141">
        <f>C16+D16</f>
        <v>2117</v>
      </c>
      <c r="C16" s="141">
        <v>1027</v>
      </c>
      <c r="D16" s="236">
        <v>1090</v>
      </c>
      <c r="E16" s="141">
        <f>F16+G16</f>
        <v>2009</v>
      </c>
      <c r="F16" s="141">
        <v>953</v>
      </c>
      <c r="G16" s="236">
        <v>1056</v>
      </c>
      <c r="H16" s="151">
        <f>I16+J16</f>
        <v>476</v>
      </c>
      <c r="I16" s="141">
        <v>224</v>
      </c>
      <c r="J16" s="236">
        <v>252</v>
      </c>
      <c r="K16" s="152">
        <f>L16+M16</f>
        <v>1008</v>
      </c>
      <c r="L16" s="141">
        <v>500</v>
      </c>
      <c r="M16" s="236">
        <v>508</v>
      </c>
      <c r="N16" s="141">
        <f>O16+P16</f>
        <v>907</v>
      </c>
      <c r="O16" s="141">
        <v>419</v>
      </c>
      <c r="P16" s="236">
        <v>488</v>
      </c>
      <c r="Q16" s="141">
        <f>R16+S16</f>
        <v>633</v>
      </c>
      <c r="R16" s="141">
        <v>303</v>
      </c>
      <c r="S16" s="236">
        <v>330</v>
      </c>
      <c r="T16" s="141">
        <f>U16+V16</f>
        <v>626</v>
      </c>
      <c r="U16" s="141">
        <v>310</v>
      </c>
      <c r="V16" s="236">
        <v>316</v>
      </c>
      <c r="W16" s="142">
        <f>C16-F16</f>
        <v>74</v>
      </c>
      <c r="X16" s="236">
        <f>D16-G16</f>
        <v>34</v>
      </c>
      <c r="Y16" s="34">
        <v>170146</v>
      </c>
    </row>
    <row r="17" spans="1:25" s="2" customFormat="1" ht="22.5" customHeight="1">
      <c r="A17" s="14" t="s">
        <v>55</v>
      </c>
      <c r="B17" s="141">
        <f aca="true" t="shared" si="0" ref="B17:B27">C17+D17</f>
        <v>2627</v>
      </c>
      <c r="C17" s="141">
        <v>1284</v>
      </c>
      <c r="D17" s="236">
        <v>1343</v>
      </c>
      <c r="E17" s="141">
        <f aca="true" t="shared" si="1" ref="E17:E27">F17+G17</f>
        <v>2792</v>
      </c>
      <c r="F17" s="141">
        <v>1382</v>
      </c>
      <c r="G17" s="236">
        <v>1410</v>
      </c>
      <c r="H17" s="151">
        <f aca="true" t="shared" si="2" ref="H17:H27">I17+J17</f>
        <v>636</v>
      </c>
      <c r="I17" s="141">
        <v>326</v>
      </c>
      <c r="J17" s="236">
        <v>310</v>
      </c>
      <c r="K17" s="152">
        <f aca="true" t="shared" si="3" ref="K17:K27">L17+M17</f>
        <v>1129</v>
      </c>
      <c r="L17" s="141">
        <v>548</v>
      </c>
      <c r="M17" s="236">
        <v>581</v>
      </c>
      <c r="N17" s="141">
        <f aca="true" t="shared" si="4" ref="N17:N27">O17+P17</f>
        <v>1294</v>
      </c>
      <c r="O17" s="141">
        <v>640</v>
      </c>
      <c r="P17" s="236">
        <v>654</v>
      </c>
      <c r="Q17" s="141">
        <f aca="true" t="shared" si="5" ref="Q17:Q27">R17+S17</f>
        <v>862</v>
      </c>
      <c r="R17" s="141">
        <v>410</v>
      </c>
      <c r="S17" s="236">
        <v>452</v>
      </c>
      <c r="T17" s="141">
        <f aca="true" t="shared" si="6" ref="T17:T27">U17+V17</f>
        <v>862</v>
      </c>
      <c r="U17" s="141">
        <v>416</v>
      </c>
      <c r="V17" s="236">
        <v>446</v>
      </c>
      <c r="W17" s="142">
        <f>C17-F17</f>
        <v>-98</v>
      </c>
      <c r="X17" s="236">
        <f>D17-G17</f>
        <v>-67</v>
      </c>
      <c r="Y17" s="34">
        <v>170146</v>
      </c>
    </row>
    <row r="18" spans="1:25" s="2" customFormat="1" ht="22.5" customHeight="1">
      <c r="A18" s="14" t="s">
        <v>56</v>
      </c>
      <c r="B18" s="141">
        <f t="shared" si="0"/>
        <v>2619</v>
      </c>
      <c r="C18" s="141">
        <v>1242</v>
      </c>
      <c r="D18" s="236">
        <v>1377</v>
      </c>
      <c r="E18" s="141">
        <f t="shared" si="1"/>
        <v>2726</v>
      </c>
      <c r="F18" s="141">
        <v>1347</v>
      </c>
      <c r="G18" s="236">
        <v>1379</v>
      </c>
      <c r="H18" s="151">
        <f t="shared" si="2"/>
        <v>735</v>
      </c>
      <c r="I18" s="141">
        <v>347</v>
      </c>
      <c r="J18" s="236">
        <v>388</v>
      </c>
      <c r="K18" s="152">
        <f t="shared" si="3"/>
        <v>1233</v>
      </c>
      <c r="L18" s="141">
        <v>577</v>
      </c>
      <c r="M18" s="236">
        <v>656</v>
      </c>
      <c r="N18" s="141">
        <f t="shared" si="4"/>
        <v>1213</v>
      </c>
      <c r="O18" s="141">
        <v>599</v>
      </c>
      <c r="P18" s="236">
        <v>614</v>
      </c>
      <c r="Q18" s="141">
        <f t="shared" si="5"/>
        <v>651</v>
      </c>
      <c r="R18" s="141">
        <v>318</v>
      </c>
      <c r="S18" s="236">
        <v>333</v>
      </c>
      <c r="T18" s="141">
        <f t="shared" si="6"/>
        <v>778</v>
      </c>
      <c r="U18" s="141">
        <v>401</v>
      </c>
      <c r="V18" s="236">
        <v>377</v>
      </c>
      <c r="W18" s="142">
        <f aca="true" t="shared" si="7" ref="W18:W27">C18-F18</f>
        <v>-105</v>
      </c>
      <c r="X18" s="236">
        <f aca="true" t="shared" si="8" ref="X18:X27">D18-G18</f>
        <v>-2</v>
      </c>
      <c r="Y18" s="34">
        <v>170146</v>
      </c>
    </row>
    <row r="19" spans="1:25" s="2" customFormat="1" ht="22.5" customHeight="1">
      <c r="A19" s="14" t="s">
        <v>57</v>
      </c>
      <c r="B19" s="141">
        <f t="shared" si="0"/>
        <v>2736</v>
      </c>
      <c r="C19" s="141">
        <v>1336</v>
      </c>
      <c r="D19" s="236">
        <v>1400</v>
      </c>
      <c r="E19" s="141">
        <f t="shared" si="1"/>
        <v>2607</v>
      </c>
      <c r="F19" s="141">
        <v>1281</v>
      </c>
      <c r="G19" s="236">
        <v>1326</v>
      </c>
      <c r="H19" s="151">
        <f t="shared" si="2"/>
        <v>902</v>
      </c>
      <c r="I19" s="141">
        <v>420</v>
      </c>
      <c r="J19" s="236">
        <v>482</v>
      </c>
      <c r="K19" s="152">
        <f t="shared" si="3"/>
        <v>1323</v>
      </c>
      <c r="L19" s="141">
        <v>668</v>
      </c>
      <c r="M19" s="236">
        <v>655</v>
      </c>
      <c r="N19" s="141">
        <f t="shared" si="4"/>
        <v>1098</v>
      </c>
      <c r="O19" s="141">
        <v>534</v>
      </c>
      <c r="P19" s="236">
        <v>564</v>
      </c>
      <c r="Q19" s="141">
        <f t="shared" si="5"/>
        <v>511</v>
      </c>
      <c r="R19" s="141">
        <v>248</v>
      </c>
      <c r="S19" s="236">
        <v>263</v>
      </c>
      <c r="T19" s="141">
        <f t="shared" si="6"/>
        <v>607</v>
      </c>
      <c r="U19" s="141">
        <v>327</v>
      </c>
      <c r="V19" s="236">
        <v>280</v>
      </c>
      <c r="W19" s="142">
        <f t="shared" si="7"/>
        <v>55</v>
      </c>
      <c r="X19" s="236">
        <f t="shared" si="8"/>
        <v>74</v>
      </c>
      <c r="Y19" s="34">
        <v>170146</v>
      </c>
    </row>
    <row r="20" spans="1:25" s="2" customFormat="1" ht="22.5" customHeight="1">
      <c r="A20" s="14" t="s">
        <v>58</v>
      </c>
      <c r="B20" s="141">
        <f t="shared" si="0"/>
        <v>2713</v>
      </c>
      <c r="C20" s="141">
        <v>1332</v>
      </c>
      <c r="D20" s="236">
        <v>1381</v>
      </c>
      <c r="E20" s="141">
        <f t="shared" si="1"/>
        <v>2802</v>
      </c>
      <c r="F20" s="141">
        <v>1394</v>
      </c>
      <c r="G20" s="236">
        <v>1408</v>
      </c>
      <c r="H20" s="151">
        <f t="shared" si="2"/>
        <v>897</v>
      </c>
      <c r="I20" s="141">
        <v>443</v>
      </c>
      <c r="J20" s="236">
        <v>454</v>
      </c>
      <c r="K20" s="152">
        <f t="shared" si="3"/>
        <v>1301</v>
      </c>
      <c r="L20" s="141">
        <v>632</v>
      </c>
      <c r="M20" s="236">
        <v>669</v>
      </c>
      <c r="N20" s="141">
        <f t="shared" si="4"/>
        <v>1299</v>
      </c>
      <c r="O20" s="141">
        <v>634</v>
      </c>
      <c r="P20" s="236">
        <v>665</v>
      </c>
      <c r="Q20" s="141">
        <f t="shared" si="5"/>
        <v>515</v>
      </c>
      <c r="R20" s="141">
        <v>257</v>
      </c>
      <c r="S20" s="236">
        <v>258</v>
      </c>
      <c r="T20" s="141">
        <f t="shared" si="6"/>
        <v>606</v>
      </c>
      <c r="U20" s="141">
        <v>317</v>
      </c>
      <c r="V20" s="236">
        <v>289</v>
      </c>
      <c r="W20" s="142">
        <f t="shared" si="7"/>
        <v>-62</v>
      </c>
      <c r="X20" s="236">
        <f t="shared" si="8"/>
        <v>-27</v>
      </c>
      <c r="Y20" s="34">
        <v>170146</v>
      </c>
    </row>
    <row r="21" spans="1:25" s="2" customFormat="1" ht="22.5" customHeight="1">
      <c r="A21" s="14" t="s">
        <v>59</v>
      </c>
      <c r="B21" s="141">
        <f t="shared" si="0"/>
        <v>2209</v>
      </c>
      <c r="C21" s="141">
        <v>1079</v>
      </c>
      <c r="D21" s="236">
        <v>1130</v>
      </c>
      <c r="E21" s="141">
        <f t="shared" si="1"/>
        <v>2124</v>
      </c>
      <c r="F21" s="141">
        <v>1012</v>
      </c>
      <c r="G21" s="236">
        <v>1112</v>
      </c>
      <c r="H21" s="151">
        <f t="shared" si="2"/>
        <v>691</v>
      </c>
      <c r="I21" s="141">
        <v>320</v>
      </c>
      <c r="J21" s="236">
        <v>371</v>
      </c>
      <c r="K21" s="152">
        <f t="shared" si="3"/>
        <v>1025</v>
      </c>
      <c r="L21" s="141">
        <v>515</v>
      </c>
      <c r="M21" s="236">
        <v>510</v>
      </c>
      <c r="N21" s="141">
        <f t="shared" si="4"/>
        <v>940</v>
      </c>
      <c r="O21" s="141">
        <v>442</v>
      </c>
      <c r="P21" s="236">
        <v>498</v>
      </c>
      <c r="Q21" s="141">
        <f t="shared" si="5"/>
        <v>493</v>
      </c>
      <c r="R21" s="141">
        <v>244</v>
      </c>
      <c r="S21" s="236">
        <v>249</v>
      </c>
      <c r="T21" s="141">
        <f t="shared" si="6"/>
        <v>493</v>
      </c>
      <c r="U21" s="141">
        <v>250</v>
      </c>
      <c r="V21" s="236">
        <v>243</v>
      </c>
      <c r="W21" s="142">
        <f t="shared" si="7"/>
        <v>67</v>
      </c>
      <c r="X21" s="236">
        <f t="shared" si="8"/>
        <v>18</v>
      </c>
      <c r="Y21" s="34">
        <v>170146</v>
      </c>
    </row>
    <row r="22" spans="1:25" s="2" customFormat="1" ht="22.5" customHeight="1">
      <c r="A22" s="14" t="s">
        <v>60</v>
      </c>
      <c r="B22" s="141">
        <f t="shared" si="0"/>
        <v>2050</v>
      </c>
      <c r="C22" s="141">
        <v>988</v>
      </c>
      <c r="D22" s="236">
        <v>1062</v>
      </c>
      <c r="E22" s="141">
        <f t="shared" si="1"/>
        <v>2036</v>
      </c>
      <c r="F22" s="141">
        <v>1001</v>
      </c>
      <c r="G22" s="236">
        <v>1035</v>
      </c>
      <c r="H22" s="151">
        <f t="shared" si="2"/>
        <v>628</v>
      </c>
      <c r="I22" s="141">
        <v>296</v>
      </c>
      <c r="J22" s="236">
        <v>332</v>
      </c>
      <c r="K22" s="152">
        <f t="shared" si="3"/>
        <v>928</v>
      </c>
      <c r="L22" s="141">
        <v>442</v>
      </c>
      <c r="M22" s="236">
        <v>486</v>
      </c>
      <c r="N22" s="141">
        <f t="shared" si="4"/>
        <v>938</v>
      </c>
      <c r="O22" s="141">
        <v>461</v>
      </c>
      <c r="P22" s="236">
        <v>477</v>
      </c>
      <c r="Q22" s="141">
        <f t="shared" si="5"/>
        <v>494</v>
      </c>
      <c r="R22" s="141">
        <v>250</v>
      </c>
      <c r="S22" s="236">
        <v>244</v>
      </c>
      <c r="T22" s="141">
        <f t="shared" si="6"/>
        <v>470</v>
      </c>
      <c r="U22" s="141">
        <v>244</v>
      </c>
      <c r="V22" s="236">
        <v>226</v>
      </c>
      <c r="W22" s="142">
        <f t="shared" si="7"/>
        <v>-13</v>
      </c>
      <c r="X22" s="236">
        <f t="shared" si="8"/>
        <v>27</v>
      </c>
      <c r="Y22" s="34">
        <v>170146</v>
      </c>
    </row>
    <row r="23" spans="1:25" s="2" customFormat="1" ht="22.5" customHeight="1">
      <c r="A23" s="14" t="s">
        <v>61</v>
      </c>
      <c r="B23" s="141">
        <f t="shared" si="0"/>
        <v>2175</v>
      </c>
      <c r="C23" s="141">
        <v>1044</v>
      </c>
      <c r="D23" s="236">
        <v>1131</v>
      </c>
      <c r="E23" s="141">
        <f t="shared" si="1"/>
        <v>2150</v>
      </c>
      <c r="F23" s="141">
        <v>1060</v>
      </c>
      <c r="G23" s="236">
        <v>1090</v>
      </c>
      <c r="H23" s="151">
        <f t="shared" si="2"/>
        <v>559</v>
      </c>
      <c r="I23" s="141">
        <v>254</v>
      </c>
      <c r="J23" s="236">
        <v>305</v>
      </c>
      <c r="K23" s="152">
        <f t="shared" si="3"/>
        <v>982</v>
      </c>
      <c r="L23" s="141">
        <v>478</v>
      </c>
      <c r="M23" s="236">
        <v>504</v>
      </c>
      <c r="N23" s="141">
        <f t="shared" si="4"/>
        <v>1003</v>
      </c>
      <c r="O23" s="141">
        <v>505</v>
      </c>
      <c r="P23" s="236">
        <v>498</v>
      </c>
      <c r="Q23" s="141">
        <f t="shared" si="5"/>
        <v>634</v>
      </c>
      <c r="R23" s="141">
        <v>312</v>
      </c>
      <c r="S23" s="236">
        <v>322</v>
      </c>
      <c r="T23" s="141">
        <f t="shared" si="6"/>
        <v>588</v>
      </c>
      <c r="U23" s="141">
        <v>301</v>
      </c>
      <c r="V23" s="236">
        <v>287</v>
      </c>
      <c r="W23" s="142">
        <f t="shared" si="7"/>
        <v>-16</v>
      </c>
      <c r="X23" s="236">
        <f t="shared" si="8"/>
        <v>41</v>
      </c>
      <c r="Y23" s="34">
        <v>170146</v>
      </c>
    </row>
    <row r="24" spans="1:25" s="2" customFormat="1" ht="22.5" customHeight="1">
      <c r="A24" s="14" t="s">
        <v>62</v>
      </c>
      <c r="B24" s="141">
        <f t="shared" si="0"/>
        <v>1933</v>
      </c>
      <c r="C24" s="141">
        <v>905</v>
      </c>
      <c r="D24" s="236">
        <v>1028</v>
      </c>
      <c r="E24" s="141">
        <f t="shared" si="1"/>
        <v>1906</v>
      </c>
      <c r="F24" s="141">
        <v>938</v>
      </c>
      <c r="G24" s="236">
        <v>968</v>
      </c>
      <c r="H24" s="151">
        <f t="shared" si="2"/>
        <v>565</v>
      </c>
      <c r="I24" s="141">
        <v>254</v>
      </c>
      <c r="J24" s="236">
        <v>311</v>
      </c>
      <c r="K24" s="152">
        <f t="shared" si="3"/>
        <v>938</v>
      </c>
      <c r="L24" s="141">
        <v>448</v>
      </c>
      <c r="M24" s="236">
        <v>490</v>
      </c>
      <c r="N24" s="141">
        <f t="shared" si="4"/>
        <v>839</v>
      </c>
      <c r="O24" s="141">
        <v>411</v>
      </c>
      <c r="P24" s="236">
        <v>428</v>
      </c>
      <c r="Q24" s="141">
        <f t="shared" si="5"/>
        <v>430</v>
      </c>
      <c r="R24" s="141">
        <v>203</v>
      </c>
      <c r="S24" s="236">
        <v>227</v>
      </c>
      <c r="T24" s="141">
        <f t="shared" si="6"/>
        <v>502</v>
      </c>
      <c r="U24" s="141">
        <v>273</v>
      </c>
      <c r="V24" s="236">
        <v>229</v>
      </c>
      <c r="W24" s="142">
        <f t="shared" si="7"/>
        <v>-33</v>
      </c>
      <c r="X24" s="236">
        <f t="shared" si="8"/>
        <v>60</v>
      </c>
      <c r="Y24" s="34">
        <v>170146</v>
      </c>
    </row>
    <row r="25" spans="1:25" s="2" customFormat="1" ht="22.5" customHeight="1">
      <c r="A25" s="14" t="s">
        <v>63</v>
      </c>
      <c r="B25" s="141">
        <f t="shared" si="0"/>
        <v>2325</v>
      </c>
      <c r="C25" s="141">
        <v>1136</v>
      </c>
      <c r="D25" s="236">
        <v>1189</v>
      </c>
      <c r="E25" s="141">
        <f t="shared" si="1"/>
        <v>2345</v>
      </c>
      <c r="F25" s="141">
        <v>1138</v>
      </c>
      <c r="G25" s="236">
        <v>1207</v>
      </c>
      <c r="H25" s="151">
        <f t="shared" si="2"/>
        <v>748</v>
      </c>
      <c r="I25" s="141">
        <v>361</v>
      </c>
      <c r="J25" s="236">
        <v>387</v>
      </c>
      <c r="K25" s="152">
        <f t="shared" si="3"/>
        <v>1083</v>
      </c>
      <c r="L25" s="141">
        <v>518</v>
      </c>
      <c r="M25" s="236">
        <v>565</v>
      </c>
      <c r="N25" s="141">
        <f t="shared" si="4"/>
        <v>1026</v>
      </c>
      <c r="O25" s="141">
        <v>508</v>
      </c>
      <c r="P25" s="236">
        <v>518</v>
      </c>
      <c r="Q25" s="141">
        <f t="shared" si="5"/>
        <v>494</v>
      </c>
      <c r="R25" s="141">
        <v>257</v>
      </c>
      <c r="S25" s="236">
        <v>237</v>
      </c>
      <c r="T25" s="141">
        <f t="shared" si="6"/>
        <v>571</v>
      </c>
      <c r="U25" s="141">
        <v>269</v>
      </c>
      <c r="V25" s="236">
        <v>302</v>
      </c>
      <c r="W25" s="142">
        <f t="shared" si="7"/>
        <v>-2</v>
      </c>
      <c r="X25" s="236">
        <f t="shared" si="8"/>
        <v>-18</v>
      </c>
      <c r="Y25" s="34">
        <v>170146</v>
      </c>
    </row>
    <row r="26" spans="1:25" s="2" customFormat="1" ht="22.5" customHeight="1">
      <c r="A26" s="14" t="s">
        <v>64</v>
      </c>
      <c r="B26" s="141">
        <f t="shared" si="0"/>
        <v>2662</v>
      </c>
      <c r="C26" s="141">
        <v>1324</v>
      </c>
      <c r="D26" s="236">
        <v>1338</v>
      </c>
      <c r="E26" s="141">
        <f t="shared" si="1"/>
        <v>2766</v>
      </c>
      <c r="F26" s="141">
        <v>1306</v>
      </c>
      <c r="G26" s="236">
        <v>1460</v>
      </c>
      <c r="H26" s="151">
        <f t="shared" si="2"/>
        <v>835</v>
      </c>
      <c r="I26" s="141">
        <v>401</v>
      </c>
      <c r="J26" s="236">
        <v>434</v>
      </c>
      <c r="K26" s="152">
        <f t="shared" si="3"/>
        <v>1222</v>
      </c>
      <c r="L26" s="141">
        <v>614</v>
      </c>
      <c r="M26" s="236">
        <v>608</v>
      </c>
      <c r="N26" s="141">
        <f t="shared" si="4"/>
        <v>1252</v>
      </c>
      <c r="O26" s="141">
        <v>591</v>
      </c>
      <c r="P26" s="236">
        <v>661</v>
      </c>
      <c r="Q26" s="141">
        <f t="shared" si="5"/>
        <v>605</v>
      </c>
      <c r="R26" s="141">
        <v>309</v>
      </c>
      <c r="S26" s="236">
        <v>296</v>
      </c>
      <c r="T26" s="141">
        <f t="shared" si="6"/>
        <v>679</v>
      </c>
      <c r="U26" s="141">
        <v>314</v>
      </c>
      <c r="V26" s="236">
        <v>365</v>
      </c>
      <c r="W26" s="142">
        <f t="shared" si="7"/>
        <v>18</v>
      </c>
      <c r="X26" s="236">
        <f t="shared" si="8"/>
        <v>-122</v>
      </c>
      <c r="Y26" s="34">
        <v>170146</v>
      </c>
    </row>
    <row r="27" spans="1:25" s="2" customFormat="1" ht="22.5" customHeight="1">
      <c r="A27" s="25" t="s">
        <v>65</v>
      </c>
      <c r="B27" s="189">
        <f t="shared" si="0"/>
        <v>2131</v>
      </c>
      <c r="C27" s="189">
        <v>1044</v>
      </c>
      <c r="D27" s="237">
        <v>1087</v>
      </c>
      <c r="E27" s="189">
        <f t="shared" si="1"/>
        <v>2470</v>
      </c>
      <c r="F27" s="189">
        <v>1154</v>
      </c>
      <c r="G27" s="237">
        <v>1316</v>
      </c>
      <c r="H27" s="238">
        <f t="shared" si="2"/>
        <v>536</v>
      </c>
      <c r="I27" s="189">
        <v>248</v>
      </c>
      <c r="J27" s="237">
        <v>288</v>
      </c>
      <c r="K27" s="239">
        <f t="shared" si="3"/>
        <v>1048</v>
      </c>
      <c r="L27" s="189">
        <v>537</v>
      </c>
      <c r="M27" s="237">
        <v>511</v>
      </c>
      <c r="N27" s="189">
        <f t="shared" si="4"/>
        <v>1234</v>
      </c>
      <c r="O27" s="189">
        <v>575</v>
      </c>
      <c r="P27" s="237">
        <v>659</v>
      </c>
      <c r="Q27" s="189">
        <f t="shared" si="5"/>
        <v>547</v>
      </c>
      <c r="R27" s="189">
        <v>259</v>
      </c>
      <c r="S27" s="237">
        <v>288</v>
      </c>
      <c r="T27" s="189">
        <f t="shared" si="6"/>
        <v>700</v>
      </c>
      <c r="U27" s="189">
        <v>331</v>
      </c>
      <c r="V27" s="237">
        <v>369</v>
      </c>
      <c r="W27" s="240">
        <f t="shared" si="7"/>
        <v>-110</v>
      </c>
      <c r="X27" s="237">
        <f t="shared" si="8"/>
        <v>-229</v>
      </c>
      <c r="Y27" s="34">
        <v>170146</v>
      </c>
    </row>
    <row r="28" spans="1:25" s="2" customFormat="1" ht="18" customHeight="1">
      <c r="A28" s="89" t="s">
        <v>187</v>
      </c>
      <c r="B28" s="89"/>
      <c r="C28" s="89"/>
      <c r="D28" s="89"/>
      <c r="E28" s="89"/>
      <c r="F28" s="89"/>
      <c r="G28" s="89"/>
      <c r="H28" s="145"/>
      <c r="I28" s="89"/>
      <c r="J28" s="89"/>
      <c r="K28" s="52"/>
      <c r="L28" s="89"/>
      <c r="M28" s="89"/>
      <c r="N28" s="52"/>
      <c r="O28" s="89"/>
      <c r="P28" s="89"/>
      <c r="Q28" s="37"/>
      <c r="R28" s="89"/>
      <c r="S28" s="89"/>
      <c r="T28" s="37"/>
      <c r="U28" s="89"/>
      <c r="V28" s="89"/>
      <c r="W28" s="53"/>
      <c r="X28" s="52"/>
      <c r="Y28" s="37"/>
    </row>
    <row r="29" spans="1:25" s="2" customFormat="1" ht="18" customHeight="1">
      <c r="A29" s="299" t="s">
        <v>327</v>
      </c>
      <c r="B29" s="299"/>
      <c r="C29" s="299"/>
      <c r="D29" s="299"/>
      <c r="E29" s="299"/>
      <c r="F29" s="299"/>
      <c r="G29" s="299"/>
      <c r="H29" s="299"/>
      <c r="I29" s="299"/>
      <c r="J29" s="299"/>
      <c r="K29" s="299"/>
      <c r="L29" s="299"/>
      <c r="M29" s="299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</row>
    <row r="30" spans="1:25" s="2" customFormat="1" ht="18" customHeight="1">
      <c r="A30" s="266"/>
      <c r="B30" s="266"/>
      <c r="C30" s="266"/>
      <c r="D30" s="266"/>
      <c r="E30" s="266"/>
      <c r="F30" s="266"/>
      <c r="G30" s="266"/>
      <c r="H30" s="266"/>
      <c r="I30" s="266"/>
      <c r="J30" s="266"/>
      <c r="K30" s="266"/>
      <c r="L30" s="266"/>
      <c r="M30" s="266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</row>
    <row r="31" spans="1:25" ht="13.5">
      <c r="A31" s="154"/>
      <c r="B31" s="51"/>
      <c r="C31" s="51"/>
      <c r="D31" s="51"/>
      <c r="E31" s="51"/>
      <c r="F31" s="51"/>
      <c r="G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</row>
    <row r="32" spans="2:24" ht="13.5">
      <c r="B32" s="141"/>
      <c r="C32" s="141"/>
      <c r="D32" s="155"/>
      <c r="E32" s="141"/>
      <c r="F32" s="141"/>
      <c r="G32" s="155"/>
      <c r="H32" s="151"/>
      <c r="I32" s="141"/>
      <c r="J32" s="155"/>
      <c r="K32" s="152"/>
      <c r="L32" s="141"/>
      <c r="M32" s="155"/>
      <c r="N32" s="141"/>
      <c r="O32" s="141"/>
      <c r="P32" s="155"/>
      <c r="Q32" s="141"/>
      <c r="R32" s="141"/>
      <c r="S32" s="155"/>
      <c r="T32" s="141"/>
      <c r="U32" s="141"/>
      <c r="V32" s="155"/>
      <c r="W32" s="142"/>
      <c r="X32" s="155"/>
    </row>
    <row r="33" spans="2:24" ht="13.5">
      <c r="B33" s="141"/>
      <c r="C33" s="141"/>
      <c r="D33" s="155"/>
      <c r="E33" s="141"/>
      <c r="F33" s="141"/>
      <c r="G33" s="155"/>
      <c r="H33" s="151"/>
      <c r="I33" s="141"/>
      <c r="J33" s="155"/>
      <c r="K33" s="153"/>
      <c r="L33" s="141"/>
      <c r="M33" s="155"/>
      <c r="N33" s="141"/>
      <c r="O33" s="141"/>
      <c r="P33" s="155"/>
      <c r="Q33" s="141"/>
      <c r="R33" s="141"/>
      <c r="S33" s="155"/>
      <c r="T33" s="141"/>
      <c r="U33" s="141"/>
      <c r="V33" s="155"/>
      <c r="W33" s="142"/>
      <c r="X33" s="155"/>
    </row>
    <row r="34" spans="2:24" ht="13.5">
      <c r="B34" s="141"/>
      <c r="C34" s="141"/>
      <c r="D34" s="155"/>
      <c r="E34" s="141"/>
      <c r="F34" s="141"/>
      <c r="G34" s="155"/>
      <c r="H34" s="151"/>
      <c r="I34" s="141"/>
      <c r="J34" s="155"/>
      <c r="K34" s="153"/>
      <c r="L34" s="141"/>
      <c r="M34" s="155"/>
      <c r="N34" s="141"/>
      <c r="O34" s="141"/>
      <c r="P34" s="155"/>
      <c r="Q34" s="141"/>
      <c r="R34" s="141"/>
      <c r="S34" s="155"/>
      <c r="T34" s="141"/>
      <c r="U34" s="141"/>
      <c r="V34" s="155"/>
      <c r="W34" s="142"/>
      <c r="X34" s="155"/>
    </row>
    <row r="35" spans="2:24" ht="13.5">
      <c r="B35" s="141"/>
      <c r="C35" s="141"/>
      <c r="D35" s="155"/>
      <c r="E35" s="141"/>
      <c r="F35" s="141"/>
      <c r="G35" s="155"/>
      <c r="H35" s="151"/>
      <c r="I35" s="141"/>
      <c r="J35" s="155"/>
      <c r="K35" s="153"/>
      <c r="L35" s="141"/>
      <c r="M35" s="155"/>
      <c r="N35" s="141"/>
      <c r="O35" s="141"/>
      <c r="P35" s="155"/>
      <c r="Q35" s="141"/>
      <c r="R35" s="141"/>
      <c r="S35" s="155"/>
      <c r="T35" s="141"/>
      <c r="U35" s="141"/>
      <c r="V35" s="155"/>
      <c r="W35" s="142"/>
      <c r="X35" s="155"/>
    </row>
    <row r="36" spans="2:24" ht="13.5">
      <c r="B36" s="141"/>
      <c r="C36" s="141"/>
      <c r="D36" s="155"/>
      <c r="E36" s="141"/>
      <c r="F36" s="141"/>
      <c r="G36" s="155"/>
      <c r="H36" s="151"/>
      <c r="I36" s="141"/>
      <c r="J36" s="155"/>
      <c r="K36" s="141"/>
      <c r="L36" s="141"/>
      <c r="M36" s="155"/>
      <c r="N36" s="141"/>
      <c r="O36" s="141"/>
      <c r="P36" s="155"/>
      <c r="Q36" s="141"/>
      <c r="R36" s="141"/>
      <c r="S36" s="155"/>
      <c r="T36" s="141"/>
      <c r="U36" s="141"/>
      <c r="V36" s="155"/>
      <c r="W36" s="142"/>
      <c r="X36" s="155"/>
    </row>
    <row r="37" spans="2:24" ht="13.5">
      <c r="B37" s="141"/>
      <c r="C37" s="141"/>
      <c r="D37" s="155"/>
      <c r="E37" s="141"/>
      <c r="F37" s="141"/>
      <c r="G37" s="155"/>
      <c r="H37" s="151"/>
      <c r="I37" s="141"/>
      <c r="J37" s="155"/>
      <c r="K37" s="141"/>
      <c r="L37" s="141"/>
      <c r="M37" s="155"/>
      <c r="N37" s="141"/>
      <c r="O37" s="141"/>
      <c r="P37" s="155"/>
      <c r="Q37" s="141"/>
      <c r="R37" s="141"/>
      <c r="S37" s="155"/>
      <c r="T37" s="141"/>
      <c r="U37" s="141"/>
      <c r="V37" s="155"/>
      <c r="W37" s="142"/>
      <c r="X37" s="155"/>
    </row>
    <row r="38" spans="2:24" ht="13.5">
      <c r="B38" s="141"/>
      <c r="C38" s="141"/>
      <c r="D38" s="155"/>
      <c r="E38" s="141"/>
      <c r="F38" s="141"/>
      <c r="G38" s="155"/>
      <c r="H38" s="151"/>
      <c r="I38" s="141"/>
      <c r="J38" s="155"/>
      <c r="K38" s="141"/>
      <c r="L38" s="141"/>
      <c r="M38" s="155"/>
      <c r="N38" s="141"/>
      <c r="O38" s="141"/>
      <c r="P38" s="155"/>
      <c r="Q38" s="141"/>
      <c r="R38" s="141"/>
      <c r="S38" s="155"/>
      <c r="T38" s="141"/>
      <c r="U38" s="141"/>
      <c r="V38" s="155"/>
      <c r="W38" s="142"/>
      <c r="X38" s="155"/>
    </row>
    <row r="39" spans="2:24" ht="13.5">
      <c r="B39" s="141"/>
      <c r="C39" s="141"/>
      <c r="D39" s="155"/>
      <c r="E39" s="141"/>
      <c r="F39" s="141"/>
      <c r="G39" s="155"/>
      <c r="H39" s="151"/>
      <c r="I39" s="141"/>
      <c r="J39" s="155"/>
      <c r="K39" s="141"/>
      <c r="L39" s="141"/>
      <c r="M39" s="155"/>
      <c r="N39" s="141"/>
      <c r="O39" s="141"/>
      <c r="P39" s="155"/>
      <c r="Q39" s="141"/>
      <c r="R39" s="141"/>
      <c r="S39" s="155"/>
      <c r="T39" s="141"/>
      <c r="U39" s="141"/>
      <c r="V39" s="155"/>
      <c r="W39" s="142"/>
      <c r="X39" s="155"/>
    </row>
    <row r="40" spans="2:24" ht="13.5">
      <c r="B40" s="141"/>
      <c r="C40" s="141"/>
      <c r="D40" s="155"/>
      <c r="E40" s="141"/>
      <c r="F40" s="141"/>
      <c r="G40" s="155"/>
      <c r="H40" s="151"/>
      <c r="I40" s="141"/>
      <c r="J40" s="155"/>
      <c r="K40" s="141"/>
      <c r="L40" s="141"/>
      <c r="M40" s="155"/>
      <c r="N40" s="141"/>
      <c r="O40" s="141"/>
      <c r="P40" s="155"/>
      <c r="Q40" s="141"/>
      <c r="R40" s="141"/>
      <c r="S40" s="155"/>
      <c r="T40" s="141"/>
      <c r="U40" s="141"/>
      <c r="V40" s="155"/>
      <c r="W40" s="142"/>
      <c r="X40" s="155"/>
    </row>
    <row r="41" spans="2:24" ht="13.5">
      <c r="B41" s="141"/>
      <c r="C41" s="141"/>
      <c r="D41" s="155"/>
      <c r="E41" s="141"/>
      <c r="F41" s="141"/>
      <c r="G41" s="155"/>
      <c r="H41" s="151"/>
      <c r="I41" s="141"/>
      <c r="J41" s="155"/>
      <c r="K41" s="141"/>
      <c r="L41" s="141"/>
      <c r="M41" s="155"/>
      <c r="N41" s="141"/>
      <c r="O41" s="141"/>
      <c r="P41" s="155"/>
      <c r="Q41" s="141"/>
      <c r="R41" s="141"/>
      <c r="S41" s="155"/>
      <c r="T41" s="141"/>
      <c r="U41" s="141"/>
      <c r="V41" s="155"/>
      <c r="W41" s="142"/>
      <c r="X41" s="155"/>
    </row>
    <row r="42" spans="2:24" ht="13.5">
      <c r="B42" s="143"/>
      <c r="C42" s="141"/>
      <c r="D42" s="155"/>
      <c r="E42" s="141"/>
      <c r="F42" s="141"/>
      <c r="G42" s="155"/>
      <c r="H42" s="151"/>
      <c r="I42" s="141"/>
      <c r="J42" s="155"/>
      <c r="K42" s="141"/>
      <c r="L42" s="141"/>
      <c r="M42" s="155"/>
      <c r="N42" s="141"/>
      <c r="O42" s="141"/>
      <c r="P42" s="155"/>
      <c r="Q42" s="141"/>
      <c r="R42" s="141"/>
      <c r="S42" s="155"/>
      <c r="T42" s="141"/>
      <c r="U42" s="141"/>
      <c r="V42" s="155"/>
      <c r="W42" s="142"/>
      <c r="X42" s="155"/>
    </row>
    <row r="43" spans="4:24" ht="13.5">
      <c r="D43" s="155"/>
      <c r="G43" s="155"/>
      <c r="J43" s="155"/>
      <c r="M43" s="155"/>
      <c r="P43" s="155"/>
      <c r="S43" s="155"/>
      <c r="V43" s="155"/>
      <c r="X43" s="155"/>
    </row>
  </sheetData>
  <sheetProtection/>
  <mergeCells count="21">
    <mergeCell ref="A30:M30"/>
    <mergeCell ref="A29:M29"/>
    <mergeCell ref="H6:H8"/>
    <mergeCell ref="K6:P6"/>
    <mergeCell ref="D6:D7"/>
    <mergeCell ref="A2:H2"/>
    <mergeCell ref="A5:A8"/>
    <mergeCell ref="B5:G5"/>
    <mergeCell ref="H5:P5"/>
    <mergeCell ref="B6:B8"/>
    <mergeCell ref="T6:T8"/>
    <mergeCell ref="K7:K8"/>
    <mergeCell ref="J6:J7"/>
    <mergeCell ref="Q6:Q8"/>
    <mergeCell ref="W6:W8"/>
    <mergeCell ref="X6:X8"/>
    <mergeCell ref="Q5:V5"/>
    <mergeCell ref="W5:X5"/>
    <mergeCell ref="G6:G7"/>
    <mergeCell ref="N7:N8"/>
    <mergeCell ref="E6:E8"/>
  </mergeCells>
  <printOptions/>
  <pageMargins left="0.8267716535433072" right="0.2362204724409449" top="0.8661417322834646" bottom="0.31496062992125984" header="0.4724409448818898" footer="0.1968503937007874"/>
  <pageSetup horizontalDpi="300" verticalDpi="300" orientation="landscape" paperSize="9" scale="75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11"/>
  <sheetViews>
    <sheetView zoomScalePageLayoutView="0" workbookViewId="0" topLeftCell="A1">
      <selection activeCell="E21" sqref="E21"/>
    </sheetView>
  </sheetViews>
  <sheetFormatPr defaultColWidth="8.88671875" defaultRowHeight="13.5"/>
  <cols>
    <col min="1" max="1" width="12.21484375" style="0" customWidth="1"/>
    <col min="2" max="2" width="11.21484375" style="0" bestFit="1" customWidth="1"/>
    <col min="4" max="4" width="11.21484375" style="0" bestFit="1" customWidth="1"/>
  </cols>
  <sheetData>
    <row r="2" spans="1:10" s="132" customFormat="1" ht="30.75" customHeight="1">
      <c r="A2" s="300" t="s">
        <v>301</v>
      </c>
      <c r="B2" s="300"/>
      <c r="C2" s="300"/>
      <c r="D2" s="300"/>
      <c r="E2" s="300"/>
      <c r="F2" s="300"/>
      <c r="G2" s="300"/>
      <c r="H2" s="300"/>
      <c r="I2" s="300"/>
      <c r="J2" s="300"/>
    </row>
    <row r="3" s="118" customFormat="1" ht="13.5"/>
    <row r="4" s="118" customFormat="1" ht="22.5" customHeight="1">
      <c r="A4" s="119" t="s">
        <v>156</v>
      </c>
    </row>
    <row r="5" spans="1:10" s="118" customFormat="1" ht="34.5" customHeight="1">
      <c r="A5" s="301" t="s">
        <v>173</v>
      </c>
      <c r="B5" s="301" t="s">
        <v>157</v>
      </c>
      <c r="C5" s="301" t="s">
        <v>158</v>
      </c>
      <c r="D5" s="303" t="s">
        <v>159</v>
      </c>
      <c r="E5" s="305"/>
      <c r="F5" s="305"/>
      <c r="G5" s="305"/>
      <c r="H5" s="305"/>
      <c r="I5" s="306"/>
      <c r="J5" s="306"/>
    </row>
    <row r="6" spans="1:10" s="118" customFormat="1" ht="45.75" customHeight="1">
      <c r="A6" s="302"/>
      <c r="B6" s="302"/>
      <c r="C6" s="302"/>
      <c r="D6" s="304"/>
      <c r="E6" s="120" t="s">
        <v>160</v>
      </c>
      <c r="F6" s="120" t="s">
        <v>161</v>
      </c>
      <c r="G6" s="120" t="s">
        <v>162</v>
      </c>
      <c r="H6" s="120" t="s">
        <v>163</v>
      </c>
      <c r="I6" s="120" t="s">
        <v>190</v>
      </c>
      <c r="J6" s="144" t="s">
        <v>191</v>
      </c>
    </row>
    <row r="7" spans="1:10" s="86" customFormat="1" ht="29.25" customHeight="1">
      <c r="A7" s="112" t="s">
        <v>139</v>
      </c>
      <c r="B7" s="16" t="s">
        <v>174</v>
      </c>
      <c r="C7" s="16" t="s">
        <v>174</v>
      </c>
      <c r="D7" s="16">
        <v>114731</v>
      </c>
      <c r="E7" s="16">
        <v>13668</v>
      </c>
      <c r="F7" s="86">
        <v>34702</v>
      </c>
      <c r="G7" s="86">
        <v>55842</v>
      </c>
      <c r="H7" s="86">
        <v>10519</v>
      </c>
      <c r="I7" s="16">
        <v>0</v>
      </c>
      <c r="J7" s="16">
        <v>0</v>
      </c>
    </row>
    <row r="8" spans="1:10" s="86" customFormat="1" ht="29.25" customHeight="1">
      <c r="A8" s="112" t="s">
        <v>97</v>
      </c>
      <c r="B8" s="113">
        <v>163895</v>
      </c>
      <c r="C8" s="121">
        <v>73670</v>
      </c>
      <c r="D8" s="121">
        <v>90155</v>
      </c>
      <c r="E8" s="121">
        <v>15043</v>
      </c>
      <c r="F8" s="121">
        <v>33571</v>
      </c>
      <c r="G8" s="121">
        <v>33442</v>
      </c>
      <c r="H8" s="121">
        <v>8099</v>
      </c>
      <c r="I8" s="121">
        <v>0</v>
      </c>
      <c r="J8" s="121">
        <v>70</v>
      </c>
    </row>
    <row r="9" spans="1:10" s="86" customFormat="1" ht="29.25" customHeight="1">
      <c r="A9" s="112" t="s">
        <v>121</v>
      </c>
      <c r="B9" s="113">
        <v>158119</v>
      </c>
      <c r="C9" s="113">
        <v>75702</v>
      </c>
      <c r="D9" s="87">
        <f>SUM(E9:I9)</f>
        <v>82341</v>
      </c>
      <c r="E9" s="87">
        <v>26270</v>
      </c>
      <c r="F9" s="87">
        <v>8820</v>
      </c>
      <c r="G9" s="87">
        <v>40122</v>
      </c>
      <c r="H9" s="87">
        <v>7129</v>
      </c>
      <c r="I9" s="87">
        <v>0</v>
      </c>
      <c r="J9" s="87">
        <v>76</v>
      </c>
    </row>
    <row r="10" spans="1:10" s="87" customFormat="1" ht="29.25" customHeight="1">
      <c r="A10" s="115" t="s">
        <v>189</v>
      </c>
      <c r="B10" s="116">
        <v>152110</v>
      </c>
      <c r="C10" s="116">
        <v>60121</v>
      </c>
      <c r="D10" s="159">
        <v>91989</v>
      </c>
      <c r="E10" s="159">
        <v>38094</v>
      </c>
      <c r="F10" s="159">
        <v>10007</v>
      </c>
      <c r="G10" s="159">
        <v>35031</v>
      </c>
      <c r="H10" s="159">
        <v>8272</v>
      </c>
      <c r="I10" s="159">
        <v>585</v>
      </c>
      <c r="J10" s="159"/>
    </row>
    <row r="11" s="86" customFormat="1" ht="16.5" customHeight="1">
      <c r="A11" s="87" t="s">
        <v>273</v>
      </c>
    </row>
    <row r="12" s="86" customFormat="1" ht="16.5" customHeight="1"/>
    <row r="13" s="121" customFormat="1" ht="13.5"/>
    <row r="14" s="121" customFormat="1" ht="13.5"/>
    <row r="15" s="121" customFormat="1" ht="13.5"/>
    <row r="16" s="121" customFormat="1" ht="13.5"/>
    <row r="17" s="121" customFormat="1" ht="13.5"/>
    <row r="18" s="121" customFormat="1" ht="13.5"/>
    <row r="19" s="121" customFormat="1" ht="13.5"/>
  </sheetData>
  <sheetProtection/>
  <mergeCells count="6">
    <mergeCell ref="A2:J2"/>
    <mergeCell ref="A5:A6"/>
    <mergeCell ref="B5:B6"/>
    <mergeCell ref="C5:C6"/>
    <mergeCell ref="D5:D6"/>
    <mergeCell ref="E5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11"/>
  <sheetViews>
    <sheetView zoomScalePageLayoutView="0" workbookViewId="0" topLeftCell="A1">
      <selection activeCell="F21" sqref="F21"/>
    </sheetView>
  </sheetViews>
  <sheetFormatPr defaultColWidth="8.88671875" defaultRowHeight="13.5"/>
  <cols>
    <col min="1" max="1" width="10.10546875" style="0" customWidth="1"/>
    <col min="2" max="2" width="11.21484375" style="0" bestFit="1" customWidth="1"/>
    <col min="9" max="9" width="11.21484375" style="0" bestFit="1" customWidth="1"/>
    <col min="10" max="10" width="11.4453125" style="0" bestFit="1" customWidth="1"/>
  </cols>
  <sheetData>
    <row r="2" spans="1:10" s="132" customFormat="1" ht="30.75" customHeight="1">
      <c r="A2" s="300" t="s">
        <v>302</v>
      </c>
      <c r="B2" s="300"/>
      <c r="C2" s="300"/>
      <c r="D2" s="300"/>
      <c r="E2" s="300"/>
      <c r="F2" s="300"/>
      <c r="G2" s="300"/>
      <c r="H2" s="300"/>
      <c r="I2" s="300"/>
      <c r="J2" s="133"/>
    </row>
    <row r="3" s="118" customFormat="1" ht="13.5">
      <c r="J3" s="119"/>
    </row>
    <row r="4" spans="1:10" s="118" customFormat="1" ht="22.5" customHeight="1">
      <c r="A4" s="119" t="s">
        <v>164</v>
      </c>
      <c r="J4" s="119"/>
    </row>
    <row r="5" spans="1:10" s="118" customFormat="1" ht="25.5" customHeight="1">
      <c r="A5" s="301" t="s">
        <v>172</v>
      </c>
      <c r="B5" s="301" t="s">
        <v>165</v>
      </c>
      <c r="C5" s="303" t="s">
        <v>166</v>
      </c>
      <c r="D5" s="308"/>
      <c r="E5" s="309"/>
      <c r="F5" s="305" t="s">
        <v>167</v>
      </c>
      <c r="G5" s="305"/>
      <c r="H5" s="311"/>
      <c r="I5" s="301" t="s">
        <v>168</v>
      </c>
      <c r="J5" s="307" t="s">
        <v>169</v>
      </c>
    </row>
    <row r="6" spans="1:10" s="118" customFormat="1" ht="24.75" customHeight="1">
      <c r="A6" s="302"/>
      <c r="B6" s="302"/>
      <c r="C6" s="304"/>
      <c r="D6" s="120" t="s">
        <v>170</v>
      </c>
      <c r="E6" s="120" t="s">
        <v>171</v>
      </c>
      <c r="F6" s="310"/>
      <c r="G6" s="120" t="s">
        <v>170</v>
      </c>
      <c r="H6" s="120" t="s">
        <v>171</v>
      </c>
      <c r="I6" s="302"/>
      <c r="J6" s="304"/>
    </row>
    <row r="7" spans="1:10" s="86" customFormat="1" ht="29.25" customHeight="1">
      <c r="A7" s="112" t="s">
        <v>139</v>
      </c>
      <c r="B7" s="113">
        <v>193465</v>
      </c>
      <c r="C7" s="86">
        <v>54915</v>
      </c>
      <c r="D7" s="86">
        <v>24723</v>
      </c>
      <c r="E7" s="86">
        <v>30192</v>
      </c>
      <c r="F7" s="86">
        <v>66361</v>
      </c>
      <c r="G7" s="86">
        <v>46875</v>
      </c>
      <c r="H7" s="86">
        <v>19486</v>
      </c>
      <c r="I7" s="86">
        <v>182019</v>
      </c>
      <c r="J7" s="86">
        <v>94</v>
      </c>
    </row>
    <row r="8" spans="1:10" s="86" customFormat="1" ht="29.25" customHeight="1">
      <c r="A8" s="112" t="s">
        <v>97</v>
      </c>
      <c r="B8" s="113">
        <v>188247</v>
      </c>
      <c r="C8" s="86">
        <v>43134</v>
      </c>
      <c r="D8" s="86">
        <v>24300</v>
      </c>
      <c r="E8" s="86">
        <v>18834</v>
      </c>
      <c r="F8" s="86">
        <v>41541</v>
      </c>
      <c r="G8" s="86">
        <v>31161</v>
      </c>
      <c r="H8" s="86">
        <v>10380</v>
      </c>
      <c r="I8" s="86">
        <v>189840</v>
      </c>
      <c r="J8" s="86">
        <v>101</v>
      </c>
    </row>
    <row r="9" spans="1:10" s="86" customFormat="1" ht="29.25" customHeight="1">
      <c r="A9" s="112" t="s">
        <v>121</v>
      </c>
      <c r="B9" s="113">
        <v>177040</v>
      </c>
      <c r="C9" s="87">
        <f>SUM(D9:E9)</f>
        <v>42555</v>
      </c>
      <c r="D9" s="87">
        <v>27533</v>
      </c>
      <c r="E9" s="87">
        <v>15022</v>
      </c>
      <c r="F9" s="87">
        <f>SUM(G9:H9)</f>
        <v>47251</v>
      </c>
      <c r="G9" s="87">
        <v>38111</v>
      </c>
      <c r="H9" s="87">
        <v>9140</v>
      </c>
      <c r="I9" s="87">
        <v>172344</v>
      </c>
      <c r="J9" s="113">
        <f>I9/B9*100</f>
        <v>97.34749209218255</v>
      </c>
    </row>
    <row r="10" spans="1:10" s="87" customFormat="1" ht="29.25" customHeight="1">
      <c r="A10" s="115" t="s">
        <v>188</v>
      </c>
      <c r="B10" s="116">
        <v>165986</v>
      </c>
      <c r="C10" s="159">
        <v>34329</v>
      </c>
      <c r="D10" s="159">
        <v>23775</v>
      </c>
      <c r="E10" s="159">
        <v>10554</v>
      </c>
      <c r="F10" s="159">
        <v>39409</v>
      </c>
      <c r="G10" s="159">
        <v>32795</v>
      </c>
      <c r="H10" s="159">
        <v>6614</v>
      </c>
      <c r="I10" s="159">
        <v>160906</v>
      </c>
      <c r="J10" s="116">
        <v>97</v>
      </c>
    </row>
    <row r="11" s="86" customFormat="1" ht="16.5" customHeight="1">
      <c r="A11" s="87" t="s">
        <v>177</v>
      </c>
    </row>
    <row r="12" s="86" customFormat="1" ht="16.5" customHeight="1"/>
    <row r="13" s="121" customFormat="1" ht="13.5"/>
  </sheetData>
  <sheetProtection/>
  <mergeCells count="9">
    <mergeCell ref="J5:J6"/>
    <mergeCell ref="A2:I2"/>
    <mergeCell ref="A5:A6"/>
    <mergeCell ref="B5:B6"/>
    <mergeCell ref="C5:C6"/>
    <mergeCell ref="D5:E5"/>
    <mergeCell ref="F5:F6"/>
    <mergeCell ref="G5:H5"/>
    <mergeCell ref="I5:I6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U16"/>
  <sheetViews>
    <sheetView zoomScalePageLayoutView="0" workbookViewId="0" topLeftCell="A1">
      <selection activeCell="F22" sqref="F22"/>
    </sheetView>
  </sheetViews>
  <sheetFormatPr defaultColWidth="8.88671875" defaultRowHeight="13.5"/>
  <cols>
    <col min="1" max="1" width="9.4453125" style="20" customWidth="1"/>
    <col min="2" max="2" width="6.88671875" style="20" customWidth="1"/>
    <col min="3" max="3" width="6.5546875" style="20" customWidth="1"/>
    <col min="4" max="13" width="6.6640625" style="20" customWidth="1"/>
    <col min="14" max="46" width="6.10546875" style="20" customWidth="1"/>
    <col min="47" max="48" width="8.4453125" style="20" customWidth="1"/>
    <col min="49" max="49" width="8.6640625" style="20" customWidth="1"/>
    <col min="50" max="50" width="5.99609375" style="20" customWidth="1"/>
    <col min="51" max="51" width="7.77734375" style="20" customWidth="1"/>
    <col min="52" max="52" width="5.99609375" style="20" customWidth="1"/>
    <col min="53" max="53" width="5.77734375" style="20" customWidth="1"/>
    <col min="54" max="54" width="5.6640625" style="20" customWidth="1"/>
    <col min="55" max="55" width="5.77734375" style="20" customWidth="1"/>
    <col min="56" max="56" width="7.6640625" style="20" customWidth="1"/>
    <col min="57" max="57" width="7.21484375" style="20" customWidth="1"/>
    <col min="58" max="59" width="5.99609375" style="20" customWidth="1"/>
    <col min="60" max="16384" width="8.88671875" style="20" customWidth="1"/>
  </cols>
  <sheetData>
    <row r="2" spans="1:46" ht="24" customHeight="1">
      <c r="A2" s="314" t="s">
        <v>182</v>
      </c>
      <c r="B2" s="314"/>
      <c r="C2" s="314"/>
      <c r="D2" s="314"/>
      <c r="E2" s="314"/>
      <c r="F2" s="314"/>
      <c r="G2" s="314"/>
      <c r="H2" s="314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</row>
    <row r="3" spans="1:46" ht="19.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</row>
    <row r="4" spans="1:46" ht="16.5" customHeight="1">
      <c r="A4" s="42" t="s">
        <v>68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</row>
    <row r="5" spans="1:59" ht="24.75" customHeight="1">
      <c r="A5" s="316" t="s">
        <v>69</v>
      </c>
      <c r="B5" s="313" t="s">
        <v>70</v>
      </c>
      <c r="C5" s="313"/>
      <c r="D5" s="313"/>
      <c r="E5" s="316" t="s">
        <v>71</v>
      </c>
      <c r="F5" s="313"/>
      <c r="G5" s="313"/>
      <c r="H5" s="316" t="s">
        <v>100</v>
      </c>
      <c r="I5" s="313"/>
      <c r="J5" s="313"/>
      <c r="K5" s="317" t="s">
        <v>185</v>
      </c>
      <c r="L5" s="318"/>
      <c r="M5" s="318"/>
      <c r="N5" s="313" t="s">
        <v>101</v>
      </c>
      <c r="O5" s="313"/>
      <c r="P5" s="313"/>
      <c r="Q5" s="313" t="s">
        <v>72</v>
      </c>
      <c r="R5" s="313"/>
      <c r="S5" s="313"/>
      <c r="T5" s="313" t="s">
        <v>76</v>
      </c>
      <c r="U5" s="313"/>
      <c r="V5" s="313"/>
      <c r="W5" s="313" t="s">
        <v>75</v>
      </c>
      <c r="X5" s="313"/>
      <c r="Y5" s="313"/>
      <c r="Z5" s="313" t="s">
        <v>73</v>
      </c>
      <c r="AA5" s="313"/>
      <c r="AB5" s="317"/>
      <c r="AC5" s="313" t="s">
        <v>331</v>
      </c>
      <c r="AD5" s="313"/>
      <c r="AE5" s="317"/>
      <c r="AF5" s="313" t="s">
        <v>82</v>
      </c>
      <c r="AG5" s="313"/>
      <c r="AH5" s="313"/>
      <c r="AI5" s="313" t="s">
        <v>74</v>
      </c>
      <c r="AJ5" s="313"/>
      <c r="AK5" s="313"/>
      <c r="AL5" s="313" t="s">
        <v>87</v>
      </c>
      <c r="AM5" s="313"/>
      <c r="AN5" s="313"/>
      <c r="AO5" s="313" t="s">
        <v>77</v>
      </c>
      <c r="AP5" s="313"/>
      <c r="AQ5" s="313"/>
      <c r="AR5" s="313" t="s">
        <v>78</v>
      </c>
      <c r="AS5" s="313"/>
      <c r="AT5" s="317"/>
      <c r="BB5" s="47"/>
      <c r="BC5" s="46"/>
      <c r="BD5" s="46"/>
      <c r="BE5" s="312"/>
      <c r="BF5" s="312"/>
      <c r="BG5" s="312"/>
    </row>
    <row r="6" spans="1:63" ht="24.75" customHeight="1">
      <c r="A6" s="316"/>
      <c r="B6" s="43" t="s">
        <v>50</v>
      </c>
      <c r="C6" s="43" t="s">
        <v>4</v>
      </c>
      <c r="D6" s="43" t="s">
        <v>5</v>
      </c>
      <c r="E6" s="45" t="s">
        <v>50</v>
      </c>
      <c r="F6" s="43" t="s">
        <v>4</v>
      </c>
      <c r="G6" s="43" t="s">
        <v>5</v>
      </c>
      <c r="H6" s="43" t="s">
        <v>50</v>
      </c>
      <c r="I6" s="43" t="s">
        <v>4</v>
      </c>
      <c r="J6" s="43" t="s">
        <v>5</v>
      </c>
      <c r="K6" s="43" t="s">
        <v>50</v>
      </c>
      <c r="L6" s="43" t="s">
        <v>4</v>
      </c>
      <c r="M6" s="44" t="s">
        <v>5</v>
      </c>
      <c r="N6" s="43" t="s">
        <v>50</v>
      </c>
      <c r="O6" s="43" t="s">
        <v>4</v>
      </c>
      <c r="P6" s="43" t="s">
        <v>5</v>
      </c>
      <c r="Q6" s="43" t="s">
        <v>50</v>
      </c>
      <c r="R6" s="43" t="s">
        <v>4</v>
      </c>
      <c r="S6" s="43" t="s">
        <v>5</v>
      </c>
      <c r="T6" s="43" t="s">
        <v>50</v>
      </c>
      <c r="U6" s="43" t="s">
        <v>4</v>
      </c>
      <c r="V6" s="43" t="s">
        <v>5</v>
      </c>
      <c r="W6" s="43" t="s">
        <v>50</v>
      </c>
      <c r="X6" s="43" t="s">
        <v>4</v>
      </c>
      <c r="Y6" s="43" t="s">
        <v>5</v>
      </c>
      <c r="Z6" s="43" t="s">
        <v>50</v>
      </c>
      <c r="AA6" s="43" t="s">
        <v>4</v>
      </c>
      <c r="AB6" s="44" t="s">
        <v>5</v>
      </c>
      <c r="AC6" s="43" t="s">
        <v>50</v>
      </c>
      <c r="AD6" s="43" t="s">
        <v>4</v>
      </c>
      <c r="AE6" s="44" t="s">
        <v>5</v>
      </c>
      <c r="AF6" s="43" t="s">
        <v>79</v>
      </c>
      <c r="AG6" s="43" t="s">
        <v>4</v>
      </c>
      <c r="AH6" s="43" t="s">
        <v>5</v>
      </c>
      <c r="AI6" s="43" t="s">
        <v>50</v>
      </c>
      <c r="AJ6" s="43" t="s">
        <v>4</v>
      </c>
      <c r="AK6" s="43" t="s">
        <v>5</v>
      </c>
      <c r="AL6" s="43" t="s">
        <v>50</v>
      </c>
      <c r="AM6" s="43" t="s">
        <v>4</v>
      </c>
      <c r="AN6" s="43" t="s">
        <v>5</v>
      </c>
      <c r="AO6" s="43" t="s">
        <v>50</v>
      </c>
      <c r="AP6" s="43" t="s">
        <v>4</v>
      </c>
      <c r="AQ6" s="43" t="s">
        <v>5</v>
      </c>
      <c r="AR6" s="43" t="s">
        <v>79</v>
      </c>
      <c r="AS6" s="43" t="s">
        <v>80</v>
      </c>
      <c r="AT6" s="44" t="s">
        <v>81</v>
      </c>
      <c r="AU6" s="46"/>
      <c r="AV6" s="46"/>
      <c r="AW6" s="46"/>
      <c r="AX6" s="46"/>
      <c r="AY6" s="46"/>
      <c r="AZ6" s="46"/>
      <c r="BA6" s="47"/>
      <c r="BB6" s="47"/>
      <c r="BC6" s="46"/>
      <c r="BD6" s="46"/>
      <c r="BE6" s="47"/>
      <c r="BF6" s="47"/>
      <c r="BG6" s="46"/>
      <c r="BH6" s="46"/>
      <c r="BI6" s="47"/>
      <c r="BK6" s="48"/>
    </row>
    <row r="7" spans="1:73" s="85" customFormat="1" ht="30" customHeight="1">
      <c r="A7" s="92">
        <v>2007</v>
      </c>
      <c r="B7" s="49">
        <v>791</v>
      </c>
      <c r="C7" s="49">
        <v>295</v>
      </c>
      <c r="D7" s="49">
        <v>496</v>
      </c>
      <c r="E7" s="49">
        <v>27</v>
      </c>
      <c r="F7" s="49">
        <v>5</v>
      </c>
      <c r="G7" s="49">
        <v>22</v>
      </c>
      <c r="H7" s="49">
        <v>58</v>
      </c>
      <c r="I7" s="49">
        <v>39</v>
      </c>
      <c r="J7" s="49">
        <v>19</v>
      </c>
      <c r="K7" s="49">
        <v>349</v>
      </c>
      <c r="L7" s="49">
        <v>119</v>
      </c>
      <c r="M7" s="49">
        <v>230</v>
      </c>
      <c r="N7" s="49">
        <v>8</v>
      </c>
      <c r="O7" s="49">
        <v>5</v>
      </c>
      <c r="P7" s="49">
        <v>3</v>
      </c>
      <c r="Q7" s="49">
        <v>48</v>
      </c>
      <c r="R7" s="49">
        <v>8</v>
      </c>
      <c r="S7" s="49">
        <v>40</v>
      </c>
      <c r="T7" s="49">
        <v>2</v>
      </c>
      <c r="U7" s="49">
        <v>0</v>
      </c>
      <c r="V7" s="49">
        <v>2</v>
      </c>
      <c r="W7" s="49">
        <v>66</v>
      </c>
      <c r="X7" s="49">
        <v>4</v>
      </c>
      <c r="Y7" s="49">
        <v>62</v>
      </c>
      <c r="Z7" s="49">
        <v>0</v>
      </c>
      <c r="AA7" s="49">
        <v>0</v>
      </c>
      <c r="AB7" s="49">
        <v>0</v>
      </c>
      <c r="AC7" s="49">
        <v>0</v>
      </c>
      <c r="AD7" s="49">
        <v>0</v>
      </c>
      <c r="AE7" s="49">
        <v>0</v>
      </c>
      <c r="AF7" s="49">
        <v>5</v>
      </c>
      <c r="AG7" s="49">
        <v>0</v>
      </c>
      <c r="AH7" s="49">
        <v>5</v>
      </c>
      <c r="AI7" s="49">
        <v>12</v>
      </c>
      <c r="AJ7" s="49">
        <v>9</v>
      </c>
      <c r="AK7" s="49">
        <v>3</v>
      </c>
      <c r="AL7" s="49">
        <v>177</v>
      </c>
      <c r="AM7" s="49">
        <v>96</v>
      </c>
      <c r="AN7" s="49">
        <v>81</v>
      </c>
      <c r="AO7" s="49">
        <v>0</v>
      </c>
      <c r="AP7" s="49">
        <v>0</v>
      </c>
      <c r="AQ7" s="49">
        <v>0</v>
      </c>
      <c r="AR7" s="49">
        <v>39</v>
      </c>
      <c r="AS7" s="49">
        <v>10</v>
      </c>
      <c r="AT7" s="49">
        <v>29</v>
      </c>
      <c r="AU7" s="49"/>
      <c r="AV7" s="49"/>
      <c r="AW7" s="49"/>
      <c r="AX7" s="49"/>
      <c r="AY7" s="49"/>
      <c r="AZ7" s="49"/>
      <c r="BA7" s="49"/>
      <c r="BC7" s="49"/>
      <c r="BD7" s="62"/>
      <c r="BF7" s="49"/>
      <c r="BG7" s="62"/>
      <c r="BI7" s="49"/>
      <c r="BJ7" s="6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</row>
    <row r="8" spans="1:73" s="85" customFormat="1" ht="30" customHeight="1">
      <c r="A8" s="92">
        <v>2008</v>
      </c>
      <c r="B8" s="49">
        <v>834</v>
      </c>
      <c r="C8" s="49">
        <v>295</v>
      </c>
      <c r="D8" s="49">
        <v>539</v>
      </c>
      <c r="E8" s="49">
        <v>24</v>
      </c>
      <c r="F8" s="49">
        <v>6</v>
      </c>
      <c r="G8" s="49">
        <v>18</v>
      </c>
      <c r="H8" s="49">
        <v>66</v>
      </c>
      <c r="I8" s="49">
        <v>44</v>
      </c>
      <c r="J8" s="49">
        <v>22</v>
      </c>
      <c r="K8" s="49">
        <v>368</v>
      </c>
      <c r="L8" s="49">
        <v>126</v>
      </c>
      <c r="M8" s="49">
        <v>242</v>
      </c>
      <c r="N8" s="49">
        <v>7</v>
      </c>
      <c r="O8" s="49">
        <v>3</v>
      </c>
      <c r="P8" s="49">
        <v>4</v>
      </c>
      <c r="Q8" s="49">
        <v>69</v>
      </c>
      <c r="R8" s="49">
        <v>7</v>
      </c>
      <c r="S8" s="49">
        <v>62</v>
      </c>
      <c r="T8" s="49">
        <v>2</v>
      </c>
      <c r="U8" s="49">
        <v>0</v>
      </c>
      <c r="V8" s="49">
        <v>2</v>
      </c>
      <c r="W8" s="49">
        <v>77</v>
      </c>
      <c r="X8" s="49">
        <v>4</v>
      </c>
      <c r="Y8" s="49">
        <v>73</v>
      </c>
      <c r="Z8" s="49">
        <v>1</v>
      </c>
      <c r="AA8" s="49">
        <v>1</v>
      </c>
      <c r="AB8" s="49">
        <v>0</v>
      </c>
      <c r="AC8" s="49"/>
      <c r="AD8" s="49"/>
      <c r="AE8" s="49"/>
      <c r="AF8" s="49">
        <v>6</v>
      </c>
      <c r="AG8" s="49">
        <v>0</v>
      </c>
      <c r="AH8" s="49">
        <v>6</v>
      </c>
      <c r="AI8" s="49">
        <v>9</v>
      </c>
      <c r="AJ8" s="49">
        <v>6</v>
      </c>
      <c r="AK8" s="49">
        <v>3</v>
      </c>
      <c r="AL8" s="49">
        <v>163</v>
      </c>
      <c r="AM8" s="49">
        <v>91</v>
      </c>
      <c r="AN8" s="49">
        <v>72</v>
      </c>
      <c r="AO8" s="49">
        <v>0</v>
      </c>
      <c r="AP8" s="49">
        <v>0</v>
      </c>
      <c r="AQ8" s="49">
        <v>0</v>
      </c>
      <c r="AR8" s="49">
        <v>42</v>
      </c>
      <c r="AS8" s="49">
        <v>7</v>
      </c>
      <c r="AT8" s="49">
        <v>35</v>
      </c>
      <c r="AU8" s="49"/>
      <c r="AV8" s="49"/>
      <c r="AW8" s="49"/>
      <c r="AX8" s="49"/>
      <c r="AY8" s="49"/>
      <c r="AZ8" s="49"/>
      <c r="BA8" s="49"/>
      <c r="BC8" s="49"/>
      <c r="BD8" s="62"/>
      <c r="BF8" s="49"/>
      <c r="BG8" s="62"/>
      <c r="BI8" s="49"/>
      <c r="BJ8" s="6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</row>
    <row r="9" spans="1:73" s="85" customFormat="1" ht="30" customHeight="1">
      <c r="A9" s="92">
        <v>2009</v>
      </c>
      <c r="B9" s="49">
        <v>830</v>
      </c>
      <c r="C9" s="49">
        <v>288</v>
      </c>
      <c r="D9" s="49">
        <v>542</v>
      </c>
      <c r="E9" s="49">
        <v>26</v>
      </c>
      <c r="F9" s="49">
        <v>7</v>
      </c>
      <c r="G9" s="49">
        <v>19</v>
      </c>
      <c r="H9" s="49">
        <v>70</v>
      </c>
      <c r="I9" s="49">
        <v>49</v>
      </c>
      <c r="J9" s="49">
        <v>21</v>
      </c>
      <c r="K9" s="49">
        <v>330</v>
      </c>
      <c r="L9" s="49">
        <v>94</v>
      </c>
      <c r="M9" s="49">
        <v>236</v>
      </c>
      <c r="N9" s="49">
        <v>5</v>
      </c>
      <c r="O9" s="49">
        <v>3</v>
      </c>
      <c r="P9" s="49">
        <v>2</v>
      </c>
      <c r="Q9" s="49">
        <v>58</v>
      </c>
      <c r="R9" s="49">
        <v>2</v>
      </c>
      <c r="S9" s="49">
        <v>56</v>
      </c>
      <c r="T9" s="49">
        <v>4</v>
      </c>
      <c r="U9" s="49">
        <v>1</v>
      </c>
      <c r="V9" s="49">
        <v>3</v>
      </c>
      <c r="W9" s="49">
        <v>81</v>
      </c>
      <c r="X9" s="49">
        <v>6</v>
      </c>
      <c r="Y9" s="49">
        <v>75</v>
      </c>
      <c r="Z9" s="49">
        <v>5</v>
      </c>
      <c r="AA9" s="49">
        <v>5</v>
      </c>
      <c r="AB9" s="49">
        <v>0</v>
      </c>
      <c r="AC9" s="49"/>
      <c r="AD9" s="49"/>
      <c r="AE9" s="49"/>
      <c r="AF9" s="49">
        <v>9</v>
      </c>
      <c r="AG9" s="49">
        <v>0</v>
      </c>
      <c r="AH9" s="49">
        <v>9</v>
      </c>
      <c r="AI9" s="49">
        <v>12</v>
      </c>
      <c r="AJ9" s="49">
        <v>9</v>
      </c>
      <c r="AK9" s="49">
        <v>3</v>
      </c>
      <c r="AL9" s="49">
        <v>166</v>
      </c>
      <c r="AM9" s="49">
        <v>92</v>
      </c>
      <c r="AN9" s="49">
        <v>74</v>
      </c>
      <c r="AO9" s="49">
        <v>5</v>
      </c>
      <c r="AP9" s="49">
        <v>4</v>
      </c>
      <c r="AQ9" s="49">
        <v>1</v>
      </c>
      <c r="AR9" s="49">
        <v>59</v>
      </c>
      <c r="AS9" s="49">
        <v>16</v>
      </c>
      <c r="AT9" s="49">
        <v>43</v>
      </c>
      <c r="AU9" s="49"/>
      <c r="AV9" s="49"/>
      <c r="AW9" s="49"/>
      <c r="AX9" s="49"/>
      <c r="AY9" s="49"/>
      <c r="AZ9" s="49"/>
      <c r="BA9" s="49"/>
      <c r="BC9" s="49"/>
      <c r="BD9" s="62"/>
      <c r="BF9" s="49"/>
      <c r="BG9" s="62"/>
      <c r="BI9" s="49"/>
      <c r="BJ9" s="6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</row>
    <row r="10" spans="1:73" s="85" customFormat="1" ht="30" customHeight="1">
      <c r="A10" s="92">
        <v>2010</v>
      </c>
      <c r="B10" s="49">
        <v>869</v>
      </c>
      <c r="C10" s="49">
        <v>298</v>
      </c>
      <c r="D10" s="49">
        <v>571</v>
      </c>
      <c r="E10" s="49">
        <v>24</v>
      </c>
      <c r="F10" s="49">
        <v>5</v>
      </c>
      <c r="G10" s="49">
        <v>19</v>
      </c>
      <c r="H10" s="49">
        <v>65</v>
      </c>
      <c r="I10" s="49">
        <v>44</v>
      </c>
      <c r="J10" s="49">
        <v>21</v>
      </c>
      <c r="K10" s="49">
        <v>321</v>
      </c>
      <c r="L10" s="49">
        <v>107</v>
      </c>
      <c r="M10" s="49">
        <v>214</v>
      </c>
      <c r="N10" s="49">
        <v>5</v>
      </c>
      <c r="O10" s="49">
        <v>2</v>
      </c>
      <c r="P10" s="49">
        <v>3</v>
      </c>
      <c r="Q10" s="49">
        <v>80</v>
      </c>
      <c r="R10" s="49">
        <v>6</v>
      </c>
      <c r="S10" s="49">
        <v>74</v>
      </c>
      <c r="T10" s="49">
        <v>3</v>
      </c>
      <c r="U10" s="49">
        <v>1</v>
      </c>
      <c r="V10" s="49">
        <v>2</v>
      </c>
      <c r="W10" s="49">
        <v>101</v>
      </c>
      <c r="X10" s="49">
        <v>6</v>
      </c>
      <c r="Y10" s="49">
        <v>95</v>
      </c>
      <c r="Z10" s="49">
        <v>6</v>
      </c>
      <c r="AA10" s="49">
        <v>6</v>
      </c>
      <c r="AB10" s="49">
        <v>0</v>
      </c>
      <c r="AC10" s="49"/>
      <c r="AD10" s="49"/>
      <c r="AE10" s="49"/>
      <c r="AF10" s="49">
        <v>13</v>
      </c>
      <c r="AG10" s="49">
        <v>0</v>
      </c>
      <c r="AH10" s="49">
        <v>13</v>
      </c>
      <c r="AI10" s="49">
        <v>15</v>
      </c>
      <c r="AJ10" s="49">
        <v>11</v>
      </c>
      <c r="AK10" s="49">
        <v>4</v>
      </c>
      <c r="AL10" s="49">
        <v>155</v>
      </c>
      <c r="AM10" s="49">
        <v>86</v>
      </c>
      <c r="AN10" s="49">
        <v>69</v>
      </c>
      <c r="AO10" s="49">
        <v>5</v>
      </c>
      <c r="AP10" s="49">
        <v>4</v>
      </c>
      <c r="AQ10" s="49">
        <v>1</v>
      </c>
      <c r="AR10" s="49">
        <v>76</v>
      </c>
      <c r="AS10" s="49">
        <v>20</v>
      </c>
      <c r="AT10" s="49">
        <v>56</v>
      </c>
      <c r="AU10" s="49"/>
      <c r="AV10" s="49"/>
      <c r="AW10" s="49"/>
      <c r="AX10" s="49"/>
      <c r="AY10" s="49"/>
      <c r="AZ10" s="49"/>
      <c r="BA10" s="49"/>
      <c r="BC10" s="49"/>
      <c r="BD10" s="62"/>
      <c r="BF10" s="49"/>
      <c r="BG10" s="62"/>
      <c r="BI10" s="49"/>
      <c r="BJ10" s="6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</row>
    <row r="11" spans="1:73" s="85" customFormat="1" ht="30" customHeight="1">
      <c r="A11" s="92">
        <v>2011</v>
      </c>
      <c r="B11" s="241">
        <v>900</v>
      </c>
      <c r="C11" s="241">
        <v>326</v>
      </c>
      <c r="D11" s="241">
        <v>574</v>
      </c>
      <c r="E11" s="241">
        <v>23</v>
      </c>
      <c r="F11" s="241">
        <v>4</v>
      </c>
      <c r="G11" s="241">
        <v>19</v>
      </c>
      <c r="H11" s="241">
        <v>84</v>
      </c>
      <c r="I11" s="241">
        <v>58</v>
      </c>
      <c r="J11" s="241">
        <v>26</v>
      </c>
      <c r="K11" s="241">
        <v>313</v>
      </c>
      <c r="L11" s="241">
        <v>113</v>
      </c>
      <c r="M11" s="241">
        <v>200</v>
      </c>
      <c r="N11" s="241">
        <v>5</v>
      </c>
      <c r="O11" s="241">
        <v>2</v>
      </c>
      <c r="P11" s="241">
        <v>3</v>
      </c>
      <c r="Q11" s="241">
        <v>78</v>
      </c>
      <c r="R11" s="241">
        <v>7</v>
      </c>
      <c r="S11" s="241">
        <v>71</v>
      </c>
      <c r="T11" s="241">
        <v>3</v>
      </c>
      <c r="U11" s="241">
        <v>1</v>
      </c>
      <c r="V11" s="241">
        <v>2</v>
      </c>
      <c r="W11" s="241">
        <v>120</v>
      </c>
      <c r="X11" s="241">
        <v>7</v>
      </c>
      <c r="Y11" s="241">
        <v>113</v>
      </c>
      <c r="Z11" s="241">
        <v>14</v>
      </c>
      <c r="AA11" s="241">
        <v>13</v>
      </c>
      <c r="AB11" s="241">
        <v>1</v>
      </c>
      <c r="AC11" s="241"/>
      <c r="AD11" s="241"/>
      <c r="AE11" s="241"/>
      <c r="AF11" s="241">
        <v>15</v>
      </c>
      <c r="AG11" s="241">
        <v>1</v>
      </c>
      <c r="AH11" s="241">
        <v>14</v>
      </c>
      <c r="AI11" s="241">
        <v>15</v>
      </c>
      <c r="AJ11" s="241">
        <v>10</v>
      </c>
      <c r="AK11" s="241">
        <v>5</v>
      </c>
      <c r="AL11" s="241">
        <v>139</v>
      </c>
      <c r="AM11" s="241">
        <v>79</v>
      </c>
      <c r="AN11" s="241">
        <v>60</v>
      </c>
      <c r="AO11" s="241">
        <v>6</v>
      </c>
      <c r="AP11" s="241">
        <v>5</v>
      </c>
      <c r="AQ11" s="241">
        <v>1</v>
      </c>
      <c r="AR11" s="241">
        <v>85</v>
      </c>
      <c r="AS11" s="241">
        <v>26</v>
      </c>
      <c r="AT11" s="241">
        <v>59</v>
      </c>
      <c r="AU11" s="49"/>
      <c r="AV11" s="49"/>
      <c r="AW11" s="49"/>
      <c r="AX11" s="49"/>
      <c r="AY11" s="49"/>
      <c r="AZ11" s="49"/>
      <c r="BA11" s="49"/>
      <c r="BC11" s="49"/>
      <c r="BD11" s="62"/>
      <c r="BF11" s="49"/>
      <c r="BG11" s="62"/>
      <c r="BI11" s="49"/>
      <c r="BJ11" s="6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</row>
    <row r="12" spans="1:73" s="85" customFormat="1" ht="30" customHeight="1">
      <c r="A12" s="188">
        <v>2012</v>
      </c>
      <c r="B12" s="242">
        <f>SUM(C12:D12)</f>
        <v>901</v>
      </c>
      <c r="C12" s="242">
        <f>SUM(F12+I12+L12+O12+R12+U12+X12+AA12+AD12+AG12+AJ12+AM12+AP12+AS12)</f>
        <v>325</v>
      </c>
      <c r="D12" s="242">
        <f>SUM(G12+J12+M12+P12+S12+V12+Y12+AB12+AE12+AH12+AK12+AN12+AQ12+AT12)</f>
        <v>576</v>
      </c>
      <c r="E12" s="242">
        <f>SUM(F12:G12)</f>
        <v>28</v>
      </c>
      <c r="F12" s="243">
        <v>5</v>
      </c>
      <c r="G12" s="243">
        <v>23</v>
      </c>
      <c r="H12" s="242">
        <f>SUM(I12:J12)</f>
        <v>78</v>
      </c>
      <c r="I12" s="243">
        <v>63</v>
      </c>
      <c r="J12" s="243">
        <v>15</v>
      </c>
      <c r="K12" s="242">
        <f>SUM(L12:M12)</f>
        <v>275</v>
      </c>
      <c r="L12" s="242">
        <v>108</v>
      </c>
      <c r="M12" s="242">
        <v>167</v>
      </c>
      <c r="N12" s="242">
        <f>O12+P12</f>
        <v>6</v>
      </c>
      <c r="O12" s="243">
        <v>2</v>
      </c>
      <c r="P12" s="243">
        <v>4</v>
      </c>
      <c r="Q12" s="242">
        <f>SUM(R12:S12)</f>
        <v>107</v>
      </c>
      <c r="R12" s="243">
        <v>11</v>
      </c>
      <c r="S12" s="243">
        <v>96</v>
      </c>
      <c r="T12" s="242">
        <f>SUM(U12:V12)</f>
        <v>5</v>
      </c>
      <c r="U12" s="243">
        <v>2</v>
      </c>
      <c r="V12" s="243">
        <v>3</v>
      </c>
      <c r="W12" s="242">
        <f>SUM(X12:Y12)</f>
        <v>140</v>
      </c>
      <c r="X12" s="243">
        <v>7</v>
      </c>
      <c r="Y12" s="243">
        <v>133</v>
      </c>
      <c r="Z12" s="242">
        <f>SUM(AA12:AB12)</f>
        <v>12</v>
      </c>
      <c r="AA12" s="243">
        <v>11</v>
      </c>
      <c r="AB12" s="243">
        <v>1</v>
      </c>
      <c r="AC12" s="242">
        <f>SUM(AD12:AE12)</f>
        <v>2</v>
      </c>
      <c r="AD12" s="243">
        <v>2</v>
      </c>
      <c r="AE12" s="243">
        <v>0</v>
      </c>
      <c r="AF12" s="242">
        <f>SUM(AG12:AH12)</f>
        <v>13</v>
      </c>
      <c r="AG12" s="243">
        <v>1</v>
      </c>
      <c r="AH12" s="243">
        <v>12</v>
      </c>
      <c r="AI12" s="242">
        <f>SUM(AJ12:AK12)</f>
        <v>14</v>
      </c>
      <c r="AJ12" s="243">
        <v>6</v>
      </c>
      <c r="AK12" s="243">
        <v>8</v>
      </c>
      <c r="AL12" s="242">
        <f>SUM(AM12:AN12)</f>
        <v>143</v>
      </c>
      <c r="AM12" s="243">
        <v>82</v>
      </c>
      <c r="AN12" s="243">
        <v>61</v>
      </c>
      <c r="AO12" s="242">
        <f>SUM(AP12:AQ12)</f>
        <v>4</v>
      </c>
      <c r="AP12" s="243">
        <v>4</v>
      </c>
      <c r="AQ12" s="243">
        <v>0</v>
      </c>
      <c r="AR12" s="242">
        <f>AS12+AT12</f>
        <v>74</v>
      </c>
      <c r="AS12" s="242">
        <v>21</v>
      </c>
      <c r="AT12" s="242">
        <v>53</v>
      </c>
      <c r="AU12" s="49"/>
      <c r="AV12" s="49"/>
      <c r="AW12" s="49"/>
      <c r="AX12" s="49"/>
      <c r="AY12" s="49"/>
      <c r="AZ12" s="49"/>
      <c r="BA12" s="49"/>
      <c r="BC12" s="49"/>
      <c r="BD12" s="62"/>
      <c r="BF12" s="49"/>
      <c r="BG12" s="62"/>
      <c r="BI12" s="49"/>
      <c r="BJ12" s="6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</row>
    <row r="13" spans="1:49" ht="13.5">
      <c r="A13" s="315" t="s">
        <v>179</v>
      </c>
      <c r="B13" s="315"/>
      <c r="C13" s="31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</row>
    <row r="14" spans="1:49" ht="13.5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</row>
    <row r="15" spans="1:49" ht="13.5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</row>
    <row r="16" spans="1:49" ht="13.5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</row>
  </sheetData>
  <sheetProtection/>
  <mergeCells count="19">
    <mergeCell ref="AR5:AT5"/>
    <mergeCell ref="AL5:AN5"/>
    <mergeCell ref="N5:P5"/>
    <mergeCell ref="B5:D5"/>
    <mergeCell ref="K5:M5"/>
    <mergeCell ref="W5:Y5"/>
    <mergeCell ref="T5:V5"/>
    <mergeCell ref="AC5:AE5"/>
    <mergeCell ref="Z5:AB5"/>
    <mergeCell ref="BE5:BG5"/>
    <mergeCell ref="AF5:AH5"/>
    <mergeCell ref="AI5:AK5"/>
    <mergeCell ref="AO5:AQ5"/>
    <mergeCell ref="A2:H2"/>
    <mergeCell ref="A13:C13"/>
    <mergeCell ref="A5:A6"/>
    <mergeCell ref="Q5:S5"/>
    <mergeCell ref="E5:G5"/>
    <mergeCell ref="H5:J5"/>
  </mergeCells>
  <printOptions/>
  <pageMargins left="0.65" right="0.55" top="0.84" bottom="0.32" header="0.7" footer="0.5"/>
  <pageSetup horizontalDpi="300" verticalDpi="3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13"/>
  <sheetViews>
    <sheetView zoomScalePageLayoutView="0" workbookViewId="0" topLeftCell="A1">
      <selection activeCell="D26" sqref="D26"/>
    </sheetView>
  </sheetViews>
  <sheetFormatPr defaultColWidth="8.88671875" defaultRowHeight="13.5"/>
  <cols>
    <col min="1" max="1" width="10.3359375" style="0" customWidth="1"/>
    <col min="2" max="2" width="15.5546875" style="180" customWidth="1"/>
    <col min="3" max="3" width="16.21484375" style="180" customWidth="1"/>
    <col min="4" max="4" width="16.5546875" style="180" customWidth="1"/>
    <col min="5" max="5" width="17.5546875" style="180" customWidth="1"/>
  </cols>
  <sheetData>
    <row r="2" spans="1:8" ht="18.75">
      <c r="A2" s="314" t="s">
        <v>271</v>
      </c>
      <c r="B2" s="314"/>
      <c r="C2" s="314"/>
      <c r="D2" s="314"/>
      <c r="E2" s="314"/>
      <c r="F2" s="314"/>
      <c r="G2" s="314"/>
      <c r="H2" s="314"/>
    </row>
    <row r="4" spans="1:5" ht="13.5">
      <c r="A4" s="198" t="s">
        <v>284</v>
      </c>
      <c r="B4" s="199"/>
      <c r="C4" s="199"/>
      <c r="D4" s="199"/>
      <c r="E4" s="199"/>
    </row>
    <row r="5" spans="1:5" ht="30" customHeight="1">
      <c r="A5" s="200" t="s">
        <v>285</v>
      </c>
      <c r="B5" s="201" t="s">
        <v>286</v>
      </c>
      <c r="C5" s="202" t="s">
        <v>287</v>
      </c>
      <c r="D5" s="202" t="s">
        <v>288</v>
      </c>
      <c r="E5" s="203" t="s">
        <v>289</v>
      </c>
    </row>
    <row r="6" spans="1:5" ht="30" customHeight="1">
      <c r="A6" s="204">
        <v>2007</v>
      </c>
      <c r="B6" s="205">
        <v>1214</v>
      </c>
      <c r="C6" s="205">
        <v>77</v>
      </c>
      <c r="D6" s="205">
        <v>1400</v>
      </c>
      <c r="E6" s="205">
        <v>28</v>
      </c>
    </row>
    <row r="7" spans="1:5" ht="30" customHeight="1">
      <c r="A7" s="204">
        <v>2008</v>
      </c>
      <c r="B7" s="205">
        <v>1094</v>
      </c>
      <c r="C7" s="205">
        <v>87</v>
      </c>
      <c r="D7" s="205">
        <v>1234</v>
      </c>
      <c r="E7" s="205">
        <v>20</v>
      </c>
    </row>
    <row r="8" spans="1:5" ht="30" customHeight="1">
      <c r="A8" s="204">
        <v>2009</v>
      </c>
      <c r="B8" s="205">
        <v>933</v>
      </c>
      <c r="C8" s="205">
        <v>56</v>
      </c>
      <c r="D8" s="205">
        <v>1109</v>
      </c>
      <c r="E8" s="205">
        <v>16</v>
      </c>
    </row>
    <row r="9" spans="1:5" ht="30" customHeight="1">
      <c r="A9" s="204">
        <v>2010</v>
      </c>
      <c r="B9" s="205">
        <v>1030</v>
      </c>
      <c r="C9" s="205">
        <v>61</v>
      </c>
      <c r="D9" s="205">
        <v>1256</v>
      </c>
      <c r="E9" s="205">
        <v>12</v>
      </c>
    </row>
    <row r="10" spans="1:5" ht="30" customHeight="1">
      <c r="A10" s="204">
        <v>2011</v>
      </c>
      <c r="B10" s="205">
        <v>1031</v>
      </c>
      <c r="C10" s="205">
        <v>41</v>
      </c>
      <c r="D10" s="205">
        <v>1327</v>
      </c>
      <c r="E10" s="205">
        <v>14</v>
      </c>
    </row>
    <row r="11" spans="1:5" ht="30" customHeight="1">
      <c r="A11" s="206">
        <v>2012</v>
      </c>
      <c r="B11" s="244">
        <v>1072</v>
      </c>
      <c r="C11" s="245">
        <v>52</v>
      </c>
      <c r="D11" s="245">
        <v>1333</v>
      </c>
      <c r="E11" s="245">
        <v>24</v>
      </c>
    </row>
    <row r="12" spans="1:5" ht="18.75" customHeight="1">
      <c r="A12" s="319" t="s">
        <v>303</v>
      </c>
      <c r="B12" s="319"/>
      <c r="C12" s="319"/>
      <c r="D12" s="207"/>
      <c r="E12" s="207"/>
    </row>
    <row r="13" spans="1:5" ht="17.25" customHeight="1">
      <c r="A13" s="208" t="s">
        <v>304</v>
      </c>
      <c r="B13" s="207"/>
      <c r="C13" s="207"/>
      <c r="D13" s="207"/>
      <c r="E13" s="207"/>
    </row>
  </sheetData>
  <sheetProtection/>
  <mergeCells count="2">
    <mergeCell ref="A2:H2"/>
    <mergeCell ref="A12:C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11"/>
  <sheetViews>
    <sheetView zoomScalePageLayoutView="0" workbookViewId="0" topLeftCell="A1">
      <selection activeCell="B30" sqref="B30"/>
    </sheetView>
  </sheetViews>
  <sheetFormatPr defaultColWidth="8.88671875" defaultRowHeight="13.5"/>
  <cols>
    <col min="1" max="1" width="11.77734375" style="0" customWidth="1"/>
    <col min="2" max="5" width="22.77734375" style="180" customWidth="1"/>
  </cols>
  <sheetData>
    <row r="2" spans="1:8" ht="18.75">
      <c r="A2" s="179" t="s">
        <v>277</v>
      </c>
      <c r="B2" s="181"/>
      <c r="C2" s="181"/>
      <c r="D2" s="181"/>
      <c r="E2" s="181"/>
      <c r="F2" s="179"/>
      <c r="G2" s="179"/>
      <c r="H2" s="179"/>
    </row>
    <row r="4" ht="13.5">
      <c r="A4" s="42" t="s">
        <v>272</v>
      </c>
    </row>
    <row r="5" spans="1:5" ht="30" customHeight="1">
      <c r="A5" s="209" t="s">
        <v>285</v>
      </c>
      <c r="B5" s="210" t="s">
        <v>292</v>
      </c>
      <c r="C5" s="211" t="s">
        <v>290</v>
      </c>
      <c r="D5" s="211" t="s">
        <v>291</v>
      </c>
      <c r="E5" s="203" t="s">
        <v>293</v>
      </c>
    </row>
    <row r="6" spans="1:5" ht="30" customHeight="1">
      <c r="A6" s="209">
        <v>2000</v>
      </c>
      <c r="B6" s="214">
        <v>63086</v>
      </c>
      <c r="C6" s="214">
        <v>16026</v>
      </c>
      <c r="D6" s="214">
        <v>47060</v>
      </c>
      <c r="E6" s="215">
        <v>25.4</v>
      </c>
    </row>
    <row r="7" spans="1:5" ht="30" customHeight="1">
      <c r="A7" s="204">
        <v>2005</v>
      </c>
      <c r="B7" s="212">
        <v>66983</v>
      </c>
      <c r="C7" s="212">
        <v>20551</v>
      </c>
      <c r="D7" s="212">
        <v>46432</v>
      </c>
      <c r="E7" s="213">
        <v>30.7</v>
      </c>
    </row>
    <row r="8" spans="1:5" ht="30" customHeight="1">
      <c r="A8" s="206">
        <v>2010</v>
      </c>
      <c r="B8" s="216">
        <f>SUM(C8:D8)</f>
        <v>69185</v>
      </c>
      <c r="C8" s="216">
        <v>24505</v>
      </c>
      <c r="D8" s="216">
        <v>44680</v>
      </c>
      <c r="E8" s="217">
        <f>C8/B8*100</f>
        <v>35.419527354195274</v>
      </c>
    </row>
    <row r="9" spans="1:5" ht="13.5">
      <c r="A9" s="208" t="s">
        <v>305</v>
      </c>
      <c r="B9" s="207"/>
      <c r="C9" s="207"/>
      <c r="D9" s="207"/>
      <c r="E9" s="207"/>
    </row>
    <row r="10" spans="1:5" ht="13.5">
      <c r="A10" s="208" t="s">
        <v>306</v>
      </c>
      <c r="B10" s="207"/>
      <c r="C10" s="207"/>
      <c r="D10" s="207"/>
      <c r="E10" s="207"/>
    </row>
    <row r="11" spans="1:5" ht="13.5">
      <c r="A11" s="208" t="s">
        <v>307</v>
      </c>
      <c r="B11" s="207"/>
      <c r="C11" s="207"/>
      <c r="D11" s="207"/>
      <c r="E11" s="20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K199"/>
  <sheetViews>
    <sheetView zoomScalePageLayoutView="0" workbookViewId="0" topLeftCell="A1">
      <pane ySplit="7" topLeftCell="A50" activePane="bottomLeft" state="frozen"/>
      <selection pane="topLeft" activeCell="A1" sqref="A1"/>
      <selection pane="bottomLeft" activeCell="E66" sqref="E66"/>
    </sheetView>
  </sheetViews>
  <sheetFormatPr defaultColWidth="8.88671875" defaultRowHeight="13.5"/>
  <cols>
    <col min="1" max="1" width="10.10546875" style="20" customWidth="1"/>
    <col min="2" max="5" width="11.10546875" style="20" customWidth="1"/>
    <col min="6" max="6" width="11.10546875" style="38" customWidth="1"/>
    <col min="7" max="7" width="11.10546875" style="20" customWidth="1"/>
    <col min="8" max="8" width="11.10546875" style="67" customWidth="1"/>
    <col min="9" max="9" width="9.88671875" style="20" customWidth="1"/>
    <col min="10" max="10" width="10.3359375" style="20" customWidth="1"/>
    <col min="11" max="11" width="6.6640625" style="20" customWidth="1"/>
    <col min="12" max="12" width="6.4453125" style="20" customWidth="1"/>
    <col min="13" max="13" width="8.10546875" style="20" customWidth="1"/>
    <col min="14" max="16384" width="8.88671875" style="20" customWidth="1"/>
  </cols>
  <sheetData>
    <row r="1" spans="1:219" s="3" customFormat="1" ht="27.75" customHeight="1">
      <c r="A1" s="218" t="s">
        <v>294</v>
      </c>
      <c r="B1" s="218"/>
      <c r="C1" s="218"/>
      <c r="D1" s="218"/>
      <c r="E1" s="95"/>
      <c r="F1" s="96"/>
      <c r="G1" s="95"/>
      <c r="H1" s="97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95"/>
      <c r="DW1" s="95"/>
      <c r="DX1" s="95"/>
      <c r="DY1" s="95"/>
      <c r="DZ1" s="95"/>
      <c r="EA1" s="95"/>
      <c r="EB1" s="95"/>
      <c r="EC1" s="95"/>
      <c r="ED1" s="95"/>
      <c r="EE1" s="95"/>
      <c r="EF1" s="95"/>
      <c r="EG1" s="95"/>
      <c r="EH1" s="95"/>
      <c r="EI1" s="95"/>
      <c r="EJ1" s="95"/>
      <c r="EK1" s="95"/>
      <c r="EL1" s="95"/>
      <c r="EM1" s="95"/>
      <c r="EN1" s="95"/>
      <c r="EO1" s="95"/>
      <c r="EP1" s="95"/>
      <c r="EQ1" s="95"/>
      <c r="ER1" s="95"/>
      <c r="ES1" s="95"/>
      <c r="ET1" s="95"/>
      <c r="EU1" s="95"/>
      <c r="EV1" s="95"/>
      <c r="EW1" s="95"/>
      <c r="EX1" s="95"/>
      <c r="EY1" s="95"/>
      <c r="EZ1" s="95"/>
      <c r="FA1" s="95"/>
      <c r="FB1" s="95"/>
      <c r="FC1" s="95"/>
      <c r="FD1" s="95"/>
      <c r="FE1" s="95"/>
      <c r="FF1" s="95"/>
      <c r="FG1" s="95"/>
      <c r="FH1" s="95"/>
      <c r="FI1" s="95"/>
      <c r="FJ1" s="95"/>
      <c r="FK1" s="95"/>
      <c r="FL1" s="95"/>
      <c r="FM1" s="95"/>
      <c r="FN1" s="95"/>
      <c r="FO1" s="95"/>
      <c r="FP1" s="95"/>
      <c r="FQ1" s="95"/>
      <c r="FR1" s="95"/>
      <c r="FS1" s="95"/>
      <c r="FT1" s="95"/>
      <c r="FU1" s="95"/>
      <c r="FV1" s="95"/>
      <c r="FW1" s="95"/>
      <c r="FX1" s="95"/>
      <c r="FY1" s="95"/>
      <c r="FZ1" s="95"/>
      <c r="GA1" s="95"/>
      <c r="GB1" s="95"/>
      <c r="GC1" s="95"/>
      <c r="GD1" s="95"/>
      <c r="GE1" s="95"/>
      <c r="GF1" s="95"/>
      <c r="GG1" s="95"/>
      <c r="GH1" s="95"/>
      <c r="GI1" s="95"/>
      <c r="GJ1" s="95"/>
      <c r="GK1" s="95"/>
      <c r="GL1" s="95"/>
      <c r="GM1" s="95"/>
      <c r="GN1" s="95"/>
      <c r="GO1" s="95"/>
      <c r="GP1" s="95"/>
      <c r="GQ1" s="95"/>
      <c r="GR1" s="95"/>
      <c r="GS1" s="95"/>
      <c r="GT1" s="95"/>
      <c r="GU1" s="95"/>
      <c r="GV1" s="95"/>
      <c r="GW1" s="95"/>
      <c r="GX1" s="95"/>
      <c r="GY1" s="95"/>
      <c r="GZ1" s="95"/>
      <c r="HA1" s="95"/>
      <c r="HB1" s="95"/>
      <c r="HC1" s="95"/>
      <c r="HD1" s="95"/>
      <c r="HE1" s="95"/>
      <c r="HF1" s="95"/>
      <c r="HG1" s="95"/>
      <c r="HH1" s="95"/>
      <c r="HI1" s="95"/>
      <c r="HJ1" s="95"/>
      <c r="HK1" s="95"/>
    </row>
    <row r="2" spans="1:219" s="3" customFormat="1" ht="11.25" customHeight="1">
      <c r="A2" s="94"/>
      <c r="B2" s="94"/>
      <c r="C2" s="94"/>
      <c r="D2" s="94"/>
      <c r="E2" s="95"/>
      <c r="F2" s="96"/>
      <c r="G2" s="95"/>
      <c r="H2" s="97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5"/>
      <c r="GD2" s="95"/>
      <c r="GE2" s="95"/>
      <c r="GF2" s="95"/>
      <c r="GG2" s="95"/>
      <c r="GH2" s="95"/>
      <c r="GI2" s="95"/>
      <c r="GJ2" s="95"/>
      <c r="GK2" s="95"/>
      <c r="GL2" s="95"/>
      <c r="GM2" s="95"/>
      <c r="GN2" s="95"/>
      <c r="GO2" s="95"/>
      <c r="GP2" s="95"/>
      <c r="GQ2" s="95"/>
      <c r="GR2" s="95"/>
      <c r="GS2" s="95"/>
      <c r="GT2" s="95"/>
      <c r="GU2" s="95"/>
      <c r="GV2" s="95"/>
      <c r="GW2" s="95"/>
      <c r="GX2" s="95"/>
      <c r="GY2" s="95"/>
      <c r="GZ2" s="95"/>
      <c r="HA2" s="95"/>
      <c r="HB2" s="95"/>
      <c r="HC2" s="95"/>
      <c r="HD2" s="95"/>
      <c r="HE2" s="95"/>
      <c r="HF2" s="95"/>
      <c r="HG2" s="95"/>
      <c r="HH2" s="95"/>
      <c r="HI2" s="95"/>
      <c r="HJ2" s="95"/>
      <c r="HK2" s="95"/>
    </row>
    <row r="3" spans="1:219" s="2" customFormat="1" ht="19.5" customHeight="1">
      <c r="A3" s="31" t="s">
        <v>1</v>
      </c>
      <c r="B3" s="31"/>
      <c r="C3" s="31"/>
      <c r="D3" s="31"/>
      <c r="E3" s="31"/>
      <c r="F3" s="31"/>
      <c r="G3" s="1"/>
      <c r="H3" s="6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</row>
    <row r="4" spans="1:219" s="2" customFormat="1" ht="14.25" customHeight="1">
      <c r="A4" s="90"/>
      <c r="B4" s="31"/>
      <c r="C4" s="91"/>
      <c r="D4" s="90"/>
      <c r="E4" s="1"/>
      <c r="F4" s="37"/>
      <c r="G4" s="1"/>
      <c r="H4" s="6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</row>
    <row r="5" spans="1:219" s="2" customFormat="1" ht="18.75" customHeight="1">
      <c r="A5" s="3" t="s">
        <v>2</v>
      </c>
      <c r="B5" s="1"/>
      <c r="C5" s="1"/>
      <c r="D5" s="1"/>
      <c r="E5" s="4" t="s">
        <v>0</v>
      </c>
      <c r="F5" s="37"/>
      <c r="G5" s="1"/>
      <c r="H5" s="65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</row>
    <row r="6" spans="1:219" s="12" customFormat="1" ht="15" customHeight="1">
      <c r="A6" s="255" t="s">
        <v>104</v>
      </c>
      <c r="B6" s="253" t="s">
        <v>99</v>
      </c>
      <c r="C6" s="261" t="s">
        <v>336</v>
      </c>
      <c r="D6" s="7"/>
      <c r="E6" s="8"/>
      <c r="F6" s="258" t="s">
        <v>3</v>
      </c>
      <c r="G6" s="8"/>
      <c r="H6" s="251" t="s">
        <v>93</v>
      </c>
      <c r="I6" s="249" t="s">
        <v>333</v>
      </c>
      <c r="J6" s="247" t="s">
        <v>83</v>
      </c>
      <c r="K6" s="248"/>
      <c r="L6" s="248"/>
      <c r="M6" s="54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3"/>
      <c r="AR6" s="3"/>
      <c r="AS6" s="3"/>
      <c r="AT6" s="3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</row>
    <row r="7" spans="1:219" s="12" customFormat="1" ht="20.25" customHeight="1">
      <c r="A7" s="256"/>
      <c r="B7" s="254"/>
      <c r="C7" s="254"/>
      <c r="D7" s="5" t="s">
        <v>4</v>
      </c>
      <c r="E7" s="5" t="s">
        <v>5</v>
      </c>
      <c r="F7" s="259"/>
      <c r="G7" s="5" t="s">
        <v>84</v>
      </c>
      <c r="H7" s="252"/>
      <c r="I7" s="250"/>
      <c r="J7" s="13"/>
      <c r="K7" s="9" t="s">
        <v>85</v>
      </c>
      <c r="L7" s="10" t="s">
        <v>86</v>
      </c>
      <c r="M7" s="54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3"/>
      <c r="AR7" s="3"/>
      <c r="AS7" s="3"/>
      <c r="AT7" s="3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</row>
    <row r="8" spans="1:219" s="12" customFormat="1" ht="20.25" customHeight="1">
      <c r="A8" s="24" t="s">
        <v>105</v>
      </c>
      <c r="B8" s="69">
        <v>24700</v>
      </c>
      <c r="C8" s="59">
        <f>SUM(D8:E8)</f>
        <v>136266</v>
      </c>
      <c r="D8" s="59">
        <v>66464</v>
      </c>
      <c r="E8" s="59">
        <v>69802</v>
      </c>
      <c r="F8" s="60" t="s">
        <v>90</v>
      </c>
      <c r="G8" s="63" t="s">
        <v>90</v>
      </c>
      <c r="H8" s="66">
        <v>5.52</v>
      </c>
      <c r="I8" s="79" t="s">
        <v>90</v>
      </c>
      <c r="J8" s="17">
        <f aca="true" t="shared" si="0" ref="J8:J55">SUM(K8:L8)</f>
        <v>0</v>
      </c>
      <c r="K8" s="79" t="s">
        <v>90</v>
      </c>
      <c r="L8" s="79" t="s">
        <v>90</v>
      </c>
      <c r="M8" s="54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3"/>
      <c r="AR8" s="3"/>
      <c r="AS8" s="3"/>
      <c r="AT8" s="3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</row>
    <row r="9" spans="1:219" s="12" customFormat="1" ht="20.25" customHeight="1">
      <c r="A9" s="14" t="s">
        <v>106</v>
      </c>
      <c r="B9" s="69">
        <v>26132</v>
      </c>
      <c r="C9" s="59">
        <f>SUM(D9:E9)</f>
        <v>145228</v>
      </c>
      <c r="D9" s="59">
        <v>71065</v>
      </c>
      <c r="E9" s="59">
        <v>74163</v>
      </c>
      <c r="F9" s="60" t="s">
        <v>90</v>
      </c>
      <c r="G9" s="63" t="s">
        <v>90</v>
      </c>
      <c r="H9" s="66">
        <v>5.56</v>
      </c>
      <c r="I9" s="79" t="s">
        <v>90</v>
      </c>
      <c r="J9" s="17">
        <f t="shared" si="0"/>
        <v>0</v>
      </c>
      <c r="K9" s="79" t="s">
        <v>90</v>
      </c>
      <c r="L9" s="79" t="s">
        <v>90</v>
      </c>
      <c r="M9" s="54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3"/>
      <c r="AR9" s="3"/>
      <c r="AS9" s="3"/>
      <c r="AT9" s="3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</row>
    <row r="10" spans="1:219" s="12" customFormat="1" ht="21" customHeight="1">
      <c r="A10" s="70" t="s">
        <v>107</v>
      </c>
      <c r="B10" s="69">
        <v>29061</v>
      </c>
      <c r="C10" s="59">
        <f>SUM(D10:E10)</f>
        <v>160418</v>
      </c>
      <c r="D10" s="59">
        <v>78727</v>
      </c>
      <c r="E10" s="59">
        <v>81691</v>
      </c>
      <c r="F10" s="60" t="s">
        <v>90</v>
      </c>
      <c r="G10" s="63" t="s">
        <v>90</v>
      </c>
      <c r="H10" s="71">
        <v>5.52</v>
      </c>
      <c r="I10" s="79" t="s">
        <v>90</v>
      </c>
      <c r="J10" s="17">
        <f t="shared" si="0"/>
        <v>0</v>
      </c>
      <c r="K10" s="79" t="s">
        <v>90</v>
      </c>
      <c r="L10" s="79" t="s">
        <v>90</v>
      </c>
      <c r="M10" s="15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3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</row>
    <row r="11" spans="1:219" s="12" customFormat="1" ht="21" customHeight="1">
      <c r="A11" s="70" t="s">
        <v>108</v>
      </c>
      <c r="B11" s="69">
        <v>31037</v>
      </c>
      <c r="C11" s="59">
        <f aca="true" t="shared" si="1" ref="C11:C49">SUM(D11:E11)</f>
        <v>172891</v>
      </c>
      <c r="D11" s="59">
        <v>85039</v>
      </c>
      <c r="E11" s="59">
        <v>87852</v>
      </c>
      <c r="F11" s="60" t="s">
        <v>90</v>
      </c>
      <c r="G11" s="63" t="s">
        <v>90</v>
      </c>
      <c r="H11" s="71">
        <v>5.57</v>
      </c>
      <c r="I11" s="79" t="s">
        <v>90</v>
      </c>
      <c r="J11" s="17">
        <f t="shared" si="0"/>
        <v>0</v>
      </c>
      <c r="K11" s="79" t="s">
        <v>90</v>
      </c>
      <c r="L11" s="79" t="s">
        <v>90</v>
      </c>
      <c r="M11" s="15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3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</row>
    <row r="12" spans="1:219" s="12" customFormat="1" ht="21" customHeight="1">
      <c r="A12" s="70" t="s">
        <v>109</v>
      </c>
      <c r="B12" s="69">
        <v>32822</v>
      </c>
      <c r="C12" s="59">
        <f t="shared" si="1"/>
        <v>180319</v>
      </c>
      <c r="D12" s="59">
        <v>88758</v>
      </c>
      <c r="E12" s="59">
        <v>91561</v>
      </c>
      <c r="F12" s="60" t="s">
        <v>90</v>
      </c>
      <c r="G12" s="63" t="s">
        <v>90</v>
      </c>
      <c r="H12" s="71">
        <v>5.49</v>
      </c>
      <c r="I12" s="79" t="s">
        <v>90</v>
      </c>
      <c r="J12" s="17">
        <f t="shared" si="0"/>
        <v>0</v>
      </c>
      <c r="K12" s="79" t="s">
        <v>90</v>
      </c>
      <c r="L12" s="79" t="s">
        <v>90</v>
      </c>
      <c r="M12" s="15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3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</row>
    <row r="13" spans="1:219" s="12" customFormat="1" ht="21" customHeight="1">
      <c r="A13" s="70" t="s">
        <v>110</v>
      </c>
      <c r="B13" s="69">
        <v>35520</v>
      </c>
      <c r="C13" s="59">
        <f t="shared" si="1"/>
        <v>189340</v>
      </c>
      <c r="D13" s="59">
        <v>93415</v>
      </c>
      <c r="E13" s="59">
        <v>95925</v>
      </c>
      <c r="F13" s="60" t="s">
        <v>90</v>
      </c>
      <c r="G13" s="63" t="s">
        <v>90</v>
      </c>
      <c r="H13" s="71">
        <v>5.33</v>
      </c>
      <c r="I13" s="79" t="s">
        <v>90</v>
      </c>
      <c r="J13" s="17">
        <f t="shared" si="0"/>
        <v>0</v>
      </c>
      <c r="K13" s="79" t="s">
        <v>90</v>
      </c>
      <c r="L13" s="79" t="s">
        <v>90</v>
      </c>
      <c r="M13" s="15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3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</row>
    <row r="14" spans="1:219" s="12" customFormat="1" ht="21" customHeight="1">
      <c r="A14" s="70" t="s">
        <v>111</v>
      </c>
      <c r="B14" s="69">
        <v>38772</v>
      </c>
      <c r="C14" s="59">
        <f t="shared" si="1"/>
        <v>200597</v>
      </c>
      <c r="D14" s="59">
        <v>99890</v>
      </c>
      <c r="E14" s="59">
        <v>100707</v>
      </c>
      <c r="F14" s="60" t="s">
        <v>90</v>
      </c>
      <c r="G14" s="63" t="s">
        <v>90</v>
      </c>
      <c r="H14" s="71">
        <v>5.17</v>
      </c>
      <c r="I14" s="79" t="s">
        <v>90</v>
      </c>
      <c r="J14" s="17">
        <f t="shared" si="0"/>
        <v>0</v>
      </c>
      <c r="K14" s="79" t="s">
        <v>90</v>
      </c>
      <c r="L14" s="79" t="s">
        <v>90</v>
      </c>
      <c r="M14" s="15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3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</row>
    <row r="15" spans="1:219" s="12" customFormat="1" ht="21" customHeight="1">
      <c r="A15" s="70" t="s">
        <v>112</v>
      </c>
      <c r="B15" s="69">
        <v>41207</v>
      </c>
      <c r="C15" s="59">
        <f t="shared" si="1"/>
        <v>210707</v>
      </c>
      <c r="D15" s="59">
        <v>103912</v>
      </c>
      <c r="E15" s="59">
        <v>106795</v>
      </c>
      <c r="F15" s="60" t="s">
        <v>90</v>
      </c>
      <c r="G15" s="63" t="s">
        <v>90</v>
      </c>
      <c r="H15" s="71">
        <v>5.11</v>
      </c>
      <c r="I15" s="79" t="s">
        <v>90</v>
      </c>
      <c r="J15" s="17">
        <f t="shared" si="0"/>
        <v>0</v>
      </c>
      <c r="K15" s="79" t="s">
        <v>90</v>
      </c>
      <c r="L15" s="79" t="s">
        <v>90</v>
      </c>
      <c r="M15" s="15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3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</row>
    <row r="16" spans="1:219" s="12" customFormat="1" ht="21" customHeight="1">
      <c r="A16" s="70" t="s">
        <v>113</v>
      </c>
      <c r="B16" s="69">
        <v>44894</v>
      </c>
      <c r="C16" s="59">
        <f t="shared" si="1"/>
        <v>229330</v>
      </c>
      <c r="D16" s="59">
        <v>112881</v>
      </c>
      <c r="E16" s="59">
        <v>116449</v>
      </c>
      <c r="F16" s="60" t="s">
        <v>90</v>
      </c>
      <c r="G16" s="63" t="s">
        <v>90</v>
      </c>
      <c r="H16" s="71">
        <v>5.11</v>
      </c>
      <c r="I16" s="79" t="s">
        <v>90</v>
      </c>
      <c r="J16" s="17">
        <f t="shared" si="0"/>
        <v>0</v>
      </c>
      <c r="K16" s="79" t="s">
        <v>90</v>
      </c>
      <c r="L16" s="79" t="s">
        <v>90</v>
      </c>
      <c r="M16" s="15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3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</row>
    <row r="17" spans="1:219" s="12" customFormat="1" ht="21" customHeight="1">
      <c r="A17" s="70" t="s">
        <v>114</v>
      </c>
      <c r="B17" s="69">
        <v>48752</v>
      </c>
      <c r="C17" s="59">
        <f t="shared" si="1"/>
        <v>247671</v>
      </c>
      <c r="D17" s="59">
        <v>121570</v>
      </c>
      <c r="E17" s="59">
        <v>126101</v>
      </c>
      <c r="F17" s="60" t="s">
        <v>90</v>
      </c>
      <c r="G17" s="63" t="s">
        <v>90</v>
      </c>
      <c r="H17" s="71">
        <v>5.08</v>
      </c>
      <c r="I17" s="79" t="s">
        <v>90</v>
      </c>
      <c r="J17" s="17">
        <f t="shared" si="0"/>
        <v>0</v>
      </c>
      <c r="K17" s="79" t="s">
        <v>90</v>
      </c>
      <c r="L17" s="79" t="s">
        <v>90</v>
      </c>
      <c r="M17" s="15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3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</row>
    <row r="18" spans="1:219" s="12" customFormat="1" ht="21" customHeight="1">
      <c r="A18" s="70" t="s">
        <v>115</v>
      </c>
      <c r="B18" s="69">
        <v>52132</v>
      </c>
      <c r="C18" s="59">
        <f t="shared" si="1"/>
        <v>258038</v>
      </c>
      <c r="D18" s="59">
        <v>128102</v>
      </c>
      <c r="E18" s="59">
        <v>129936</v>
      </c>
      <c r="F18" s="60" t="s">
        <v>90</v>
      </c>
      <c r="G18" s="63" t="s">
        <v>90</v>
      </c>
      <c r="H18" s="71">
        <v>4.95</v>
      </c>
      <c r="I18" s="79" t="s">
        <v>90</v>
      </c>
      <c r="J18" s="17">
        <f t="shared" si="0"/>
        <v>0</v>
      </c>
      <c r="K18" s="79" t="s">
        <v>90</v>
      </c>
      <c r="L18" s="79" t="s">
        <v>90</v>
      </c>
      <c r="M18" s="15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3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</row>
    <row r="19" spans="1:219" s="12" customFormat="1" ht="21" customHeight="1">
      <c r="A19" s="70" t="s">
        <v>116</v>
      </c>
      <c r="B19" s="69">
        <v>54990</v>
      </c>
      <c r="C19" s="59">
        <f t="shared" si="1"/>
        <v>271211</v>
      </c>
      <c r="D19" s="59">
        <v>133622</v>
      </c>
      <c r="E19" s="59">
        <v>137589</v>
      </c>
      <c r="F19" s="60" t="s">
        <v>90</v>
      </c>
      <c r="G19" s="63" t="s">
        <v>90</v>
      </c>
      <c r="H19" s="71">
        <v>4.93</v>
      </c>
      <c r="I19" s="79" t="s">
        <v>90</v>
      </c>
      <c r="J19" s="17">
        <f t="shared" si="0"/>
        <v>0</v>
      </c>
      <c r="K19" s="79" t="s">
        <v>90</v>
      </c>
      <c r="L19" s="79" t="s">
        <v>90</v>
      </c>
      <c r="M19" s="15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3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</row>
    <row r="20" spans="1:219" s="12" customFormat="1" ht="21" customHeight="1">
      <c r="A20" s="70" t="s">
        <v>117</v>
      </c>
      <c r="B20" s="69">
        <v>57612</v>
      </c>
      <c r="C20" s="59">
        <f t="shared" si="1"/>
        <v>277552</v>
      </c>
      <c r="D20" s="59">
        <v>136415</v>
      </c>
      <c r="E20" s="59">
        <v>141137</v>
      </c>
      <c r="F20" s="60" t="s">
        <v>90</v>
      </c>
      <c r="G20" s="63" t="s">
        <v>90</v>
      </c>
      <c r="H20" s="71">
        <v>4.82</v>
      </c>
      <c r="I20" s="79" t="s">
        <v>90</v>
      </c>
      <c r="J20" s="17">
        <f t="shared" si="0"/>
        <v>0</v>
      </c>
      <c r="K20" s="79" t="s">
        <v>90</v>
      </c>
      <c r="L20" s="79" t="s">
        <v>90</v>
      </c>
      <c r="M20" s="15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3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</row>
    <row r="21" spans="1:219" s="12" customFormat="1" ht="21" customHeight="1">
      <c r="A21" s="70" t="s">
        <v>118</v>
      </c>
      <c r="B21" s="69">
        <v>60426</v>
      </c>
      <c r="C21" s="59">
        <f t="shared" si="1"/>
        <v>284437</v>
      </c>
      <c r="D21" s="59">
        <v>140209</v>
      </c>
      <c r="E21" s="59">
        <v>144228</v>
      </c>
      <c r="F21" s="60" t="s">
        <v>90</v>
      </c>
      <c r="G21" s="63" t="s">
        <v>90</v>
      </c>
      <c r="H21" s="71">
        <v>4.71</v>
      </c>
      <c r="I21" s="79" t="s">
        <v>90</v>
      </c>
      <c r="J21" s="17">
        <f t="shared" si="0"/>
        <v>0</v>
      </c>
      <c r="K21" s="79" t="s">
        <v>90</v>
      </c>
      <c r="L21" s="79" t="s">
        <v>90</v>
      </c>
      <c r="M21" s="15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3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</row>
    <row r="22" spans="1:219" s="12" customFormat="1" ht="21" customHeight="1">
      <c r="A22" s="70" t="s">
        <v>119</v>
      </c>
      <c r="B22" s="69">
        <v>69355</v>
      </c>
      <c r="C22" s="59">
        <f t="shared" si="1"/>
        <v>321234</v>
      </c>
      <c r="D22" s="59">
        <v>158825</v>
      </c>
      <c r="E22" s="59">
        <v>162409</v>
      </c>
      <c r="F22" s="60" t="s">
        <v>90</v>
      </c>
      <c r="G22" s="63" t="s">
        <v>90</v>
      </c>
      <c r="H22" s="71">
        <v>4.63</v>
      </c>
      <c r="I22" s="79" t="s">
        <v>90</v>
      </c>
      <c r="J22" s="17">
        <f t="shared" si="0"/>
        <v>0</v>
      </c>
      <c r="K22" s="79" t="s">
        <v>90</v>
      </c>
      <c r="L22" s="79" t="s">
        <v>90</v>
      </c>
      <c r="M22" s="15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3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</row>
    <row r="23" spans="1:219" s="12" customFormat="1" ht="21" customHeight="1">
      <c r="A23" s="70" t="s">
        <v>120</v>
      </c>
      <c r="B23" s="69">
        <v>70942</v>
      </c>
      <c r="C23" s="59">
        <f t="shared" si="1"/>
        <v>330548</v>
      </c>
      <c r="D23" s="59">
        <v>164451</v>
      </c>
      <c r="E23" s="59">
        <v>166097</v>
      </c>
      <c r="F23" s="60" t="s">
        <v>90</v>
      </c>
      <c r="G23" s="63" t="s">
        <v>90</v>
      </c>
      <c r="H23" s="71">
        <v>4.66</v>
      </c>
      <c r="I23" s="79" t="s">
        <v>90</v>
      </c>
      <c r="J23" s="17">
        <f t="shared" si="0"/>
        <v>0</v>
      </c>
      <c r="K23" s="79" t="s">
        <v>90</v>
      </c>
      <c r="L23" s="79" t="s">
        <v>90</v>
      </c>
      <c r="M23" s="15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3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</row>
    <row r="24" spans="1:219" s="12" customFormat="1" ht="21" customHeight="1">
      <c r="A24" s="70" t="s">
        <v>25</v>
      </c>
      <c r="B24" s="69">
        <v>74719</v>
      </c>
      <c r="C24" s="59">
        <f t="shared" si="1"/>
        <v>337261</v>
      </c>
      <c r="D24" s="59">
        <v>166591</v>
      </c>
      <c r="E24" s="59">
        <v>170670</v>
      </c>
      <c r="F24" s="60" t="s">
        <v>90</v>
      </c>
      <c r="G24" s="63" t="s">
        <v>90</v>
      </c>
      <c r="H24" s="71">
        <v>4.51</v>
      </c>
      <c r="I24" s="79" t="s">
        <v>90</v>
      </c>
      <c r="J24" s="17">
        <f t="shared" si="0"/>
        <v>0</v>
      </c>
      <c r="K24" s="79" t="s">
        <v>90</v>
      </c>
      <c r="L24" s="79" t="s">
        <v>90</v>
      </c>
      <c r="M24" s="15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3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</row>
    <row r="25" spans="1:219" s="12" customFormat="1" ht="21" customHeight="1">
      <c r="A25" s="70" t="s">
        <v>6</v>
      </c>
      <c r="B25" s="69">
        <v>77396</v>
      </c>
      <c r="C25" s="59">
        <f t="shared" si="1"/>
        <v>346478</v>
      </c>
      <c r="D25" s="59">
        <v>171035</v>
      </c>
      <c r="E25" s="59">
        <v>175443</v>
      </c>
      <c r="F25" s="60" t="s">
        <v>90</v>
      </c>
      <c r="G25" s="63" t="s">
        <v>90</v>
      </c>
      <c r="H25" s="71">
        <v>4.48</v>
      </c>
      <c r="I25" s="79" t="s">
        <v>90</v>
      </c>
      <c r="J25" s="17">
        <f t="shared" si="0"/>
        <v>0</v>
      </c>
      <c r="K25" s="79" t="s">
        <v>90</v>
      </c>
      <c r="L25" s="79" t="s">
        <v>90</v>
      </c>
      <c r="M25" s="15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</row>
    <row r="26" spans="1:219" s="12" customFormat="1" ht="21" customHeight="1">
      <c r="A26" s="70" t="s">
        <v>7</v>
      </c>
      <c r="B26" s="69">
        <v>81222</v>
      </c>
      <c r="C26" s="59">
        <f t="shared" si="1"/>
        <v>359886</v>
      </c>
      <c r="D26" s="59">
        <v>178226</v>
      </c>
      <c r="E26" s="59">
        <v>181660</v>
      </c>
      <c r="F26" s="60" t="s">
        <v>90</v>
      </c>
      <c r="G26" s="63" t="s">
        <v>90</v>
      </c>
      <c r="H26" s="71">
        <v>4.43</v>
      </c>
      <c r="I26" s="79" t="s">
        <v>90</v>
      </c>
      <c r="J26" s="17">
        <f t="shared" si="0"/>
        <v>0</v>
      </c>
      <c r="K26" s="79" t="s">
        <v>90</v>
      </c>
      <c r="L26" s="79" t="s">
        <v>90</v>
      </c>
      <c r="M26" s="15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</row>
    <row r="27" spans="1:219" s="12" customFormat="1" ht="21" customHeight="1">
      <c r="A27" s="70" t="s">
        <v>8</v>
      </c>
      <c r="B27" s="69">
        <v>84339</v>
      </c>
      <c r="C27" s="59">
        <f t="shared" si="1"/>
        <v>371041</v>
      </c>
      <c r="D27" s="59">
        <v>184582</v>
      </c>
      <c r="E27" s="59">
        <v>186459</v>
      </c>
      <c r="F27" s="60" t="s">
        <v>90</v>
      </c>
      <c r="G27" s="63" t="s">
        <v>90</v>
      </c>
      <c r="H27" s="71">
        <v>4.4</v>
      </c>
      <c r="I27" s="79" t="s">
        <v>90</v>
      </c>
      <c r="J27" s="17">
        <f t="shared" si="0"/>
        <v>0</v>
      </c>
      <c r="K27" s="79" t="s">
        <v>90</v>
      </c>
      <c r="L27" s="79" t="s">
        <v>90</v>
      </c>
      <c r="M27" s="15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</row>
    <row r="28" spans="1:219" s="12" customFormat="1" ht="21" customHeight="1">
      <c r="A28" s="70" t="s">
        <v>9</v>
      </c>
      <c r="B28" s="69">
        <v>60744</v>
      </c>
      <c r="C28" s="59">
        <f t="shared" si="1"/>
        <v>267448</v>
      </c>
      <c r="D28" s="59">
        <v>133930</v>
      </c>
      <c r="E28" s="59">
        <v>133518</v>
      </c>
      <c r="F28" s="60" t="s">
        <v>90</v>
      </c>
      <c r="G28" s="63" t="s">
        <v>90</v>
      </c>
      <c r="H28" s="71">
        <v>4.41</v>
      </c>
      <c r="I28" s="79" t="s">
        <v>90</v>
      </c>
      <c r="J28" s="17">
        <f t="shared" si="0"/>
        <v>0</v>
      </c>
      <c r="K28" s="79" t="s">
        <v>90</v>
      </c>
      <c r="L28" s="79" t="s">
        <v>90</v>
      </c>
      <c r="M28" s="15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</row>
    <row r="29" spans="1:219" s="12" customFormat="1" ht="21" customHeight="1">
      <c r="A29" s="70" t="s">
        <v>10</v>
      </c>
      <c r="B29" s="69">
        <v>71221</v>
      </c>
      <c r="C29" s="59">
        <f t="shared" si="1"/>
        <v>315177</v>
      </c>
      <c r="D29" s="59">
        <v>155088</v>
      </c>
      <c r="E29" s="59">
        <v>160089</v>
      </c>
      <c r="F29" s="60" t="s">
        <v>90</v>
      </c>
      <c r="G29" s="63" t="s">
        <v>90</v>
      </c>
      <c r="H29" s="71">
        <v>4.43</v>
      </c>
      <c r="I29" s="79" t="s">
        <v>90</v>
      </c>
      <c r="J29" s="17">
        <f t="shared" si="0"/>
        <v>0</v>
      </c>
      <c r="K29" s="79" t="s">
        <v>90</v>
      </c>
      <c r="L29" s="79" t="s">
        <v>90</v>
      </c>
      <c r="M29" s="15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</row>
    <row r="30" spans="1:219" s="12" customFormat="1" ht="21" customHeight="1">
      <c r="A30" s="70" t="s">
        <v>11</v>
      </c>
      <c r="B30" s="69">
        <v>74632</v>
      </c>
      <c r="C30" s="59">
        <f t="shared" si="1"/>
        <v>325948</v>
      </c>
      <c r="D30" s="59">
        <v>160137</v>
      </c>
      <c r="E30" s="59">
        <v>165811</v>
      </c>
      <c r="F30" s="64">
        <v>6657.4</v>
      </c>
      <c r="G30" s="68">
        <v>48.96</v>
      </c>
      <c r="H30" s="71">
        <v>4.37</v>
      </c>
      <c r="I30" s="79" t="s">
        <v>90</v>
      </c>
      <c r="J30" s="17">
        <f t="shared" si="0"/>
        <v>0</v>
      </c>
      <c r="K30" s="79" t="s">
        <v>90</v>
      </c>
      <c r="L30" s="79" t="s">
        <v>90</v>
      </c>
      <c r="M30" s="15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</row>
    <row r="31" spans="1:219" s="12" customFormat="1" ht="21" customHeight="1">
      <c r="A31" s="70" t="s">
        <v>12</v>
      </c>
      <c r="B31" s="69">
        <v>78779</v>
      </c>
      <c r="C31" s="59">
        <f t="shared" si="1"/>
        <v>337773</v>
      </c>
      <c r="D31" s="59">
        <v>167045</v>
      </c>
      <c r="E31" s="59">
        <v>170728</v>
      </c>
      <c r="F31" s="64">
        <v>6908.8</v>
      </c>
      <c r="G31" s="76">
        <v>48.89</v>
      </c>
      <c r="H31" s="71">
        <v>4.29</v>
      </c>
      <c r="I31" s="79" t="s">
        <v>90</v>
      </c>
      <c r="J31" s="17">
        <f t="shared" si="0"/>
        <v>0</v>
      </c>
      <c r="K31" s="79" t="s">
        <v>90</v>
      </c>
      <c r="L31" s="79" t="s">
        <v>90</v>
      </c>
      <c r="M31" s="15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</row>
    <row r="32" spans="1:219" s="12" customFormat="1" ht="21" customHeight="1">
      <c r="A32" s="70" t="s">
        <v>13</v>
      </c>
      <c r="B32" s="69">
        <v>82106</v>
      </c>
      <c r="C32" s="59">
        <f t="shared" si="1"/>
        <v>346762</v>
      </c>
      <c r="D32" s="59">
        <v>171318</v>
      </c>
      <c r="E32" s="59">
        <v>175444</v>
      </c>
      <c r="F32" s="64">
        <v>7082.6</v>
      </c>
      <c r="G32" s="68">
        <v>48.96</v>
      </c>
      <c r="H32" s="71">
        <v>4.22</v>
      </c>
      <c r="I32" s="79" t="s">
        <v>90</v>
      </c>
      <c r="J32" s="17">
        <f t="shared" si="0"/>
        <v>0</v>
      </c>
      <c r="K32" s="79" t="s">
        <v>90</v>
      </c>
      <c r="L32" s="79" t="s">
        <v>90</v>
      </c>
      <c r="M32" s="15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</row>
    <row r="33" spans="1:219" s="12" customFormat="1" ht="21" customHeight="1">
      <c r="A33" s="70" t="s">
        <v>14</v>
      </c>
      <c r="B33" s="69">
        <v>86598</v>
      </c>
      <c r="C33" s="59">
        <f t="shared" si="1"/>
        <v>349394</v>
      </c>
      <c r="D33" s="59">
        <v>172703</v>
      </c>
      <c r="E33" s="59">
        <v>176691</v>
      </c>
      <c r="F33" s="64">
        <v>7136.3</v>
      </c>
      <c r="G33" s="68">
        <v>48.96</v>
      </c>
      <c r="H33" s="71">
        <v>4.03</v>
      </c>
      <c r="I33" s="79" t="s">
        <v>90</v>
      </c>
      <c r="J33" s="17">
        <f t="shared" si="0"/>
        <v>0</v>
      </c>
      <c r="K33" s="79" t="s">
        <v>90</v>
      </c>
      <c r="L33" s="79" t="s">
        <v>90</v>
      </c>
      <c r="M33" s="15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</row>
    <row r="34" spans="1:219" s="12" customFormat="1" ht="21" customHeight="1">
      <c r="A34" s="70" t="s">
        <v>15</v>
      </c>
      <c r="B34" s="69">
        <v>91091</v>
      </c>
      <c r="C34" s="59">
        <f t="shared" si="1"/>
        <v>363661</v>
      </c>
      <c r="D34" s="59">
        <v>179325</v>
      </c>
      <c r="E34" s="59">
        <v>184336</v>
      </c>
      <c r="F34" s="64">
        <v>7423.2</v>
      </c>
      <c r="G34" s="68">
        <v>48.96</v>
      </c>
      <c r="H34" s="71">
        <v>3.99</v>
      </c>
      <c r="I34" s="79" t="s">
        <v>90</v>
      </c>
      <c r="J34" s="17">
        <f t="shared" si="0"/>
        <v>0</v>
      </c>
      <c r="K34" s="79" t="s">
        <v>90</v>
      </c>
      <c r="L34" s="79" t="s">
        <v>90</v>
      </c>
      <c r="M34" s="15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</row>
    <row r="35" spans="1:219" s="12" customFormat="1" ht="21" customHeight="1">
      <c r="A35" s="70" t="s">
        <v>16</v>
      </c>
      <c r="B35" s="69">
        <v>97600</v>
      </c>
      <c r="C35" s="59">
        <f t="shared" si="1"/>
        <v>387673</v>
      </c>
      <c r="D35" s="59">
        <v>191072</v>
      </c>
      <c r="E35" s="59">
        <v>196601</v>
      </c>
      <c r="F35" s="64">
        <v>7739.5</v>
      </c>
      <c r="G35" s="68">
        <v>50.09</v>
      </c>
      <c r="H35" s="71">
        <v>3.97</v>
      </c>
      <c r="I35" s="79" t="s">
        <v>90</v>
      </c>
      <c r="J35" s="17">
        <f t="shared" si="0"/>
        <v>0</v>
      </c>
      <c r="K35" s="79" t="s">
        <v>90</v>
      </c>
      <c r="L35" s="79" t="s">
        <v>90</v>
      </c>
      <c r="M35" s="15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</row>
    <row r="36" spans="1:219" s="12" customFormat="1" ht="21" customHeight="1">
      <c r="A36" s="70" t="s">
        <v>17</v>
      </c>
      <c r="B36" s="69">
        <v>73212</v>
      </c>
      <c r="C36" s="59">
        <f t="shared" si="1"/>
        <v>283829</v>
      </c>
      <c r="D36" s="59">
        <v>139855</v>
      </c>
      <c r="E36" s="59">
        <v>143974</v>
      </c>
      <c r="F36" s="64">
        <v>16293.3</v>
      </c>
      <c r="G36" s="68">
        <v>17.42</v>
      </c>
      <c r="H36" s="71">
        <v>3.88</v>
      </c>
      <c r="I36" s="79" t="s">
        <v>90</v>
      </c>
      <c r="J36" s="17">
        <f t="shared" si="0"/>
        <v>0</v>
      </c>
      <c r="K36" s="79" t="s">
        <v>90</v>
      </c>
      <c r="L36" s="79" t="s">
        <v>90</v>
      </c>
      <c r="M36" s="15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</row>
    <row r="37" spans="1:219" s="12" customFormat="1" ht="21" customHeight="1">
      <c r="A37" s="70" t="s">
        <v>18</v>
      </c>
      <c r="B37" s="69">
        <v>74004</v>
      </c>
      <c r="C37" s="59">
        <f t="shared" si="1"/>
        <v>284427</v>
      </c>
      <c r="D37" s="59">
        <v>139934</v>
      </c>
      <c r="E37" s="59">
        <v>144493</v>
      </c>
      <c r="F37" s="64">
        <v>16337</v>
      </c>
      <c r="G37" s="68">
        <v>17.41</v>
      </c>
      <c r="H37" s="71">
        <v>3.84</v>
      </c>
      <c r="I37" s="79" t="s">
        <v>90</v>
      </c>
      <c r="J37" s="17">
        <f t="shared" si="0"/>
        <v>0</v>
      </c>
      <c r="K37" s="79" t="s">
        <v>90</v>
      </c>
      <c r="L37" s="79" t="s">
        <v>90</v>
      </c>
      <c r="M37" s="15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</row>
    <row r="38" spans="1:219" s="12" customFormat="1" ht="21" customHeight="1">
      <c r="A38" s="70" t="s">
        <v>19</v>
      </c>
      <c r="B38" s="69">
        <v>75251</v>
      </c>
      <c r="C38" s="59">
        <f t="shared" si="1"/>
        <v>277037</v>
      </c>
      <c r="D38" s="59">
        <v>136434</v>
      </c>
      <c r="E38" s="59">
        <v>140603</v>
      </c>
      <c r="F38" s="64">
        <v>15913</v>
      </c>
      <c r="G38" s="68">
        <v>17.41</v>
      </c>
      <c r="H38" s="71">
        <v>3.68</v>
      </c>
      <c r="I38" s="79" t="s">
        <v>90</v>
      </c>
      <c r="J38" s="17">
        <f t="shared" si="0"/>
        <v>0</v>
      </c>
      <c r="K38" s="79" t="s">
        <v>90</v>
      </c>
      <c r="L38" s="79" t="s">
        <v>90</v>
      </c>
      <c r="M38" s="15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</row>
    <row r="39" spans="1:219" s="12" customFormat="1" ht="21" customHeight="1">
      <c r="A39" s="70" t="s">
        <v>20</v>
      </c>
      <c r="B39" s="69">
        <v>75948</v>
      </c>
      <c r="C39" s="59">
        <f t="shared" si="1"/>
        <v>258060</v>
      </c>
      <c r="D39" s="59">
        <v>126978</v>
      </c>
      <c r="E39" s="59">
        <v>131082</v>
      </c>
      <c r="F39" s="64">
        <v>14831</v>
      </c>
      <c r="G39" s="68">
        <v>17.4</v>
      </c>
      <c r="H39" s="71">
        <v>3.4</v>
      </c>
      <c r="I39" s="79" t="s">
        <v>90</v>
      </c>
      <c r="J39" s="17">
        <f t="shared" si="0"/>
        <v>0</v>
      </c>
      <c r="K39" s="79" t="s">
        <v>90</v>
      </c>
      <c r="L39" s="79" t="s">
        <v>90</v>
      </c>
      <c r="M39" s="15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</row>
    <row r="40" spans="1:219" s="12" customFormat="1" ht="21" customHeight="1">
      <c r="A40" s="70" t="s">
        <v>21</v>
      </c>
      <c r="B40" s="69">
        <v>75208</v>
      </c>
      <c r="C40" s="59">
        <f t="shared" si="1"/>
        <v>250893</v>
      </c>
      <c r="D40" s="59">
        <v>123812</v>
      </c>
      <c r="E40" s="59">
        <v>127081</v>
      </c>
      <c r="F40" s="64">
        <v>14378</v>
      </c>
      <c r="G40" s="68">
        <v>17.41</v>
      </c>
      <c r="H40" s="71">
        <v>3.34</v>
      </c>
      <c r="I40" s="79" t="s">
        <v>90</v>
      </c>
      <c r="J40" s="17">
        <f t="shared" si="0"/>
        <v>0</v>
      </c>
      <c r="K40" s="79" t="s">
        <v>90</v>
      </c>
      <c r="L40" s="79" t="s">
        <v>90</v>
      </c>
      <c r="M40" s="15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</row>
    <row r="41" spans="1:219" s="12" customFormat="1" ht="21" customHeight="1">
      <c r="A41" s="70" t="s">
        <v>22</v>
      </c>
      <c r="B41" s="69">
        <v>74632</v>
      </c>
      <c r="C41" s="59">
        <f t="shared" si="1"/>
        <v>243002</v>
      </c>
      <c r="D41" s="59">
        <v>120158</v>
      </c>
      <c r="E41" s="59">
        <v>122844</v>
      </c>
      <c r="F41" s="64">
        <v>13958</v>
      </c>
      <c r="G41" s="68">
        <v>17.41</v>
      </c>
      <c r="H41" s="71">
        <v>3.26</v>
      </c>
      <c r="I41" s="61">
        <v>11372</v>
      </c>
      <c r="J41" s="17">
        <f t="shared" si="0"/>
        <v>408</v>
      </c>
      <c r="K41" s="61">
        <v>222</v>
      </c>
      <c r="L41" s="61">
        <v>186</v>
      </c>
      <c r="M41" s="18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</row>
    <row r="42" spans="1:219" s="12" customFormat="1" ht="21" customHeight="1">
      <c r="A42" s="70" t="s">
        <v>23</v>
      </c>
      <c r="B42" s="69">
        <v>74262</v>
      </c>
      <c r="C42" s="59">
        <f t="shared" si="1"/>
        <v>237301</v>
      </c>
      <c r="D42" s="59">
        <v>117246</v>
      </c>
      <c r="E42" s="59">
        <v>120055</v>
      </c>
      <c r="F42" s="64">
        <v>13591.2</v>
      </c>
      <c r="G42" s="68">
        <v>17.46</v>
      </c>
      <c r="H42" s="71">
        <v>3.2</v>
      </c>
      <c r="I42" s="61">
        <v>11783</v>
      </c>
      <c r="J42" s="17">
        <f t="shared" si="0"/>
        <v>421</v>
      </c>
      <c r="K42" s="61">
        <v>221</v>
      </c>
      <c r="L42" s="61">
        <v>200</v>
      </c>
      <c r="M42" s="16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</row>
    <row r="43" spans="1:219" s="12" customFormat="1" ht="21" customHeight="1">
      <c r="A43" s="70" t="s">
        <v>24</v>
      </c>
      <c r="B43" s="69">
        <v>73224</v>
      </c>
      <c r="C43" s="59">
        <f t="shared" si="1"/>
        <v>229970</v>
      </c>
      <c r="D43" s="59">
        <v>113485</v>
      </c>
      <c r="E43" s="59">
        <v>116485</v>
      </c>
      <c r="F43" s="64">
        <v>13178.8</v>
      </c>
      <c r="G43" s="68">
        <v>17.45</v>
      </c>
      <c r="H43" s="71">
        <v>3.14</v>
      </c>
      <c r="I43" s="61">
        <v>12129</v>
      </c>
      <c r="J43" s="17">
        <f t="shared" si="0"/>
        <v>495</v>
      </c>
      <c r="K43" s="61">
        <v>254</v>
      </c>
      <c r="L43" s="61">
        <v>241</v>
      </c>
      <c r="M43" s="16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</row>
    <row r="44" spans="1:219" s="12" customFormat="1" ht="21" customHeight="1">
      <c r="A44" s="70" t="s">
        <v>26</v>
      </c>
      <c r="B44" s="69">
        <v>70957</v>
      </c>
      <c r="C44" s="59">
        <f t="shared" si="1"/>
        <v>219406</v>
      </c>
      <c r="D44" s="59">
        <v>108254</v>
      </c>
      <c r="E44" s="59">
        <v>111152</v>
      </c>
      <c r="F44" s="64">
        <v>12573.4</v>
      </c>
      <c r="G44" s="68">
        <v>17.45</v>
      </c>
      <c r="H44" s="71">
        <v>3.09</v>
      </c>
      <c r="I44" s="61">
        <v>12459</v>
      </c>
      <c r="J44" s="17">
        <f t="shared" si="0"/>
        <v>536</v>
      </c>
      <c r="K44" s="61">
        <v>276</v>
      </c>
      <c r="L44" s="61">
        <v>260</v>
      </c>
      <c r="M44" s="16"/>
      <c r="N44" s="17"/>
      <c r="O44" s="17"/>
      <c r="P44" s="17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</row>
    <row r="45" spans="1:219" s="2" customFormat="1" ht="21" customHeight="1">
      <c r="A45" s="70" t="s">
        <v>91</v>
      </c>
      <c r="B45" s="69">
        <v>69141</v>
      </c>
      <c r="C45" s="59">
        <f t="shared" si="1"/>
        <v>210463</v>
      </c>
      <c r="D45" s="59">
        <v>103762</v>
      </c>
      <c r="E45" s="59">
        <v>106701</v>
      </c>
      <c r="F45" s="77">
        <v>12060.9</v>
      </c>
      <c r="G45" s="78">
        <v>17.45</v>
      </c>
      <c r="H45" s="71">
        <v>3.04</v>
      </c>
      <c r="I45" s="61">
        <v>12909</v>
      </c>
      <c r="J45" s="17">
        <f t="shared" si="0"/>
        <v>589</v>
      </c>
      <c r="K45" s="61">
        <v>305</v>
      </c>
      <c r="L45" s="61">
        <v>284</v>
      </c>
      <c r="M45" s="36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1"/>
      <c r="AA45" s="11"/>
      <c r="AB45" s="11"/>
      <c r="AC45" s="1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</row>
    <row r="46" spans="1:13" ht="21" customHeight="1">
      <c r="A46" s="70" t="s">
        <v>88</v>
      </c>
      <c r="B46" s="69">
        <v>67546</v>
      </c>
      <c r="C46" s="59">
        <f t="shared" si="1"/>
        <v>203552</v>
      </c>
      <c r="D46" s="59">
        <v>100421</v>
      </c>
      <c r="E46" s="59">
        <v>103131</v>
      </c>
      <c r="F46" s="77">
        <v>11664.9</v>
      </c>
      <c r="G46" s="78">
        <v>17.45</v>
      </c>
      <c r="H46" s="71">
        <v>3.01</v>
      </c>
      <c r="I46" s="61">
        <v>13341</v>
      </c>
      <c r="J46" s="17">
        <f t="shared" si="0"/>
        <v>502</v>
      </c>
      <c r="K46" s="61">
        <v>264</v>
      </c>
      <c r="L46" s="61">
        <v>238</v>
      </c>
      <c r="M46" s="19"/>
    </row>
    <row r="47" spans="1:13" ht="21" customHeight="1">
      <c r="A47" s="70" t="s">
        <v>92</v>
      </c>
      <c r="B47" s="69">
        <v>67840</v>
      </c>
      <c r="C47" s="59">
        <f t="shared" si="1"/>
        <v>201870</v>
      </c>
      <c r="D47" s="59">
        <v>99448</v>
      </c>
      <c r="E47" s="59">
        <v>102422</v>
      </c>
      <c r="F47" s="77">
        <v>11568.5</v>
      </c>
      <c r="G47" s="78">
        <v>17.45</v>
      </c>
      <c r="H47" s="71">
        <v>2.98</v>
      </c>
      <c r="I47" s="61">
        <v>14259</v>
      </c>
      <c r="J47" s="17">
        <f t="shared" si="0"/>
        <v>437</v>
      </c>
      <c r="K47" s="61">
        <v>225</v>
      </c>
      <c r="L47" s="61">
        <v>212</v>
      </c>
      <c r="M47" s="72"/>
    </row>
    <row r="48" spans="1:13" ht="21" customHeight="1">
      <c r="A48" s="70" t="s">
        <v>97</v>
      </c>
      <c r="B48" s="69">
        <v>67264</v>
      </c>
      <c r="C48" s="59">
        <f t="shared" si="1"/>
        <v>196772</v>
      </c>
      <c r="D48" s="59">
        <v>96936</v>
      </c>
      <c r="E48" s="59">
        <v>99836</v>
      </c>
      <c r="F48" s="73">
        <v>11276.3</v>
      </c>
      <c r="G48" s="78">
        <v>17.45</v>
      </c>
      <c r="H48" s="71">
        <v>2.93</v>
      </c>
      <c r="I48" s="61">
        <v>15057</v>
      </c>
      <c r="J48" s="17">
        <f t="shared" si="0"/>
        <v>486</v>
      </c>
      <c r="K48" s="61">
        <v>244</v>
      </c>
      <c r="L48" s="61">
        <v>242</v>
      </c>
      <c r="M48" s="72"/>
    </row>
    <row r="49" spans="1:13" ht="21" customHeight="1">
      <c r="A49" s="70" t="s">
        <v>98</v>
      </c>
      <c r="B49" s="69">
        <v>67438</v>
      </c>
      <c r="C49" s="59">
        <f t="shared" si="1"/>
        <v>193064</v>
      </c>
      <c r="D49" s="59">
        <v>95008</v>
      </c>
      <c r="E49" s="59">
        <v>98056</v>
      </c>
      <c r="F49" s="73">
        <v>11063.8</v>
      </c>
      <c r="G49" s="78">
        <v>17.45</v>
      </c>
      <c r="H49" s="71">
        <v>2.86</v>
      </c>
      <c r="I49" s="64">
        <v>15730</v>
      </c>
      <c r="J49" s="17">
        <f t="shared" si="0"/>
        <v>435</v>
      </c>
      <c r="K49" s="64">
        <v>199</v>
      </c>
      <c r="L49" s="64">
        <v>236</v>
      </c>
      <c r="M49" s="72"/>
    </row>
    <row r="50" spans="1:13" ht="21" customHeight="1">
      <c r="A50" s="98" t="s">
        <v>278</v>
      </c>
      <c r="B50" s="61">
        <v>71127</v>
      </c>
      <c r="C50" s="61">
        <f>SUM(D50:E50)</f>
        <v>180481</v>
      </c>
      <c r="D50" s="61">
        <v>88364</v>
      </c>
      <c r="E50" s="61">
        <v>92117</v>
      </c>
      <c r="F50" s="64">
        <v>10349</v>
      </c>
      <c r="G50" s="68">
        <v>17.44</v>
      </c>
      <c r="H50" s="134">
        <v>2.54</v>
      </c>
      <c r="I50" s="61">
        <v>20032</v>
      </c>
      <c r="J50" s="17">
        <f t="shared" si="0"/>
        <v>677</v>
      </c>
      <c r="K50" s="61">
        <v>255</v>
      </c>
      <c r="L50" s="61">
        <v>422</v>
      </c>
      <c r="M50" s="72"/>
    </row>
    <row r="51" spans="1:13" s="2" customFormat="1" ht="21" customHeight="1">
      <c r="A51" s="98" t="s">
        <v>279</v>
      </c>
      <c r="B51" s="61">
        <v>72077</v>
      </c>
      <c r="C51" s="61">
        <f>SUM(D51:E51)</f>
        <v>178530</v>
      </c>
      <c r="D51" s="61">
        <v>87370</v>
      </c>
      <c r="E51" s="61">
        <v>91160</v>
      </c>
      <c r="F51" s="64">
        <v>10237</v>
      </c>
      <c r="G51" s="68">
        <v>17.44</v>
      </c>
      <c r="H51" s="139">
        <v>2.48</v>
      </c>
      <c r="I51" s="61">
        <v>21477</v>
      </c>
      <c r="J51" s="17">
        <f t="shared" si="0"/>
        <v>791</v>
      </c>
      <c r="K51" s="61">
        <v>295</v>
      </c>
      <c r="L51" s="61">
        <v>496</v>
      </c>
      <c r="M51" s="81"/>
    </row>
    <row r="52" spans="1:13" s="2" customFormat="1" ht="21" customHeight="1">
      <c r="A52" s="98" t="s">
        <v>280</v>
      </c>
      <c r="B52" s="61">
        <v>72425</v>
      </c>
      <c r="C52" s="61">
        <v>175317</v>
      </c>
      <c r="D52" s="61">
        <v>85763</v>
      </c>
      <c r="E52" s="61">
        <v>89554</v>
      </c>
      <c r="F52" s="64">
        <v>10053</v>
      </c>
      <c r="G52" s="68">
        <v>17.44</v>
      </c>
      <c r="H52" s="139">
        <v>2.42</v>
      </c>
      <c r="I52" s="61">
        <v>22413</v>
      </c>
      <c r="J52" s="17">
        <f t="shared" si="0"/>
        <v>834</v>
      </c>
      <c r="K52" s="61">
        <v>295</v>
      </c>
      <c r="L52" s="61">
        <v>539</v>
      </c>
      <c r="M52" s="81"/>
    </row>
    <row r="53" spans="1:13" s="2" customFormat="1" ht="21" customHeight="1">
      <c r="A53" s="98" t="s">
        <v>281</v>
      </c>
      <c r="B53" s="61">
        <v>72426</v>
      </c>
      <c r="C53" s="61">
        <v>171873</v>
      </c>
      <c r="D53" s="61">
        <v>84121</v>
      </c>
      <c r="E53" s="61">
        <v>87752</v>
      </c>
      <c r="F53" s="64">
        <v>9861</v>
      </c>
      <c r="G53" s="68">
        <v>17.43</v>
      </c>
      <c r="H53" s="139">
        <v>2.37</v>
      </c>
      <c r="I53" s="61">
        <v>23245</v>
      </c>
      <c r="J53" s="17">
        <f t="shared" si="0"/>
        <v>830</v>
      </c>
      <c r="K53" s="61">
        <v>288</v>
      </c>
      <c r="L53" s="61">
        <v>542</v>
      </c>
      <c r="M53" s="81"/>
    </row>
    <row r="54" spans="1:13" s="2" customFormat="1" ht="21" customHeight="1">
      <c r="A54" s="98" t="s">
        <v>282</v>
      </c>
      <c r="B54" s="61">
        <v>74527</v>
      </c>
      <c r="C54" s="61">
        <v>171197</v>
      </c>
      <c r="D54" s="61">
        <v>83880</v>
      </c>
      <c r="E54" s="61">
        <v>87317</v>
      </c>
      <c r="F54" s="64">
        <v>9866</v>
      </c>
      <c r="G54" s="68">
        <v>17.44</v>
      </c>
      <c r="H54" s="139">
        <v>2.31</v>
      </c>
      <c r="I54" s="61">
        <v>24070</v>
      </c>
      <c r="J54" s="17">
        <f t="shared" si="0"/>
        <v>869</v>
      </c>
      <c r="K54" s="61">
        <v>298</v>
      </c>
      <c r="L54" s="61">
        <v>571</v>
      </c>
      <c r="M54" s="81"/>
    </row>
    <row r="55" spans="1:13" s="2" customFormat="1" ht="21" customHeight="1">
      <c r="A55" s="98" t="s">
        <v>276</v>
      </c>
      <c r="B55" s="61">
        <v>74508</v>
      </c>
      <c r="C55" s="61">
        <v>169095</v>
      </c>
      <c r="D55" s="17">
        <v>82674</v>
      </c>
      <c r="E55" s="17">
        <v>86421</v>
      </c>
      <c r="F55" s="64">
        <v>9747</v>
      </c>
      <c r="G55" s="68">
        <v>17.44</v>
      </c>
      <c r="H55" s="139">
        <v>2.28</v>
      </c>
      <c r="I55" s="61">
        <v>24664</v>
      </c>
      <c r="J55" s="17">
        <f t="shared" si="0"/>
        <v>900</v>
      </c>
      <c r="K55" s="17">
        <v>326</v>
      </c>
      <c r="L55" s="17">
        <v>574</v>
      </c>
      <c r="M55" s="81"/>
    </row>
    <row r="56" spans="1:12" s="12" customFormat="1" ht="21" customHeight="1">
      <c r="A56" s="98" t="s">
        <v>308</v>
      </c>
      <c r="B56" s="17">
        <v>75085</v>
      </c>
      <c r="C56" s="17">
        <v>169616</v>
      </c>
      <c r="D56" s="17">
        <v>82780</v>
      </c>
      <c r="E56" s="17">
        <v>86836</v>
      </c>
      <c r="F56" s="28">
        <v>9725.688073394494</v>
      </c>
      <c r="G56" s="221">
        <v>17.44</v>
      </c>
      <c r="H56" s="139">
        <v>2.2589864819870815</v>
      </c>
      <c r="I56" s="28">
        <v>25878</v>
      </c>
      <c r="J56" s="17">
        <f>SUM(K56:L56)</f>
        <v>901</v>
      </c>
      <c r="K56" s="17">
        <v>325</v>
      </c>
      <c r="L56" s="17">
        <v>576</v>
      </c>
    </row>
    <row r="57" spans="1:13" ht="16.5" customHeight="1">
      <c r="A57" s="257" t="s">
        <v>184</v>
      </c>
      <c r="B57" s="257"/>
      <c r="C57" s="30"/>
      <c r="D57" s="30"/>
      <c r="E57" s="30"/>
      <c r="F57" s="51"/>
      <c r="G57" s="30"/>
      <c r="H57" s="75"/>
      <c r="I57" s="30"/>
      <c r="J57" s="30"/>
      <c r="K57" s="30"/>
      <c r="L57" s="30"/>
      <c r="M57" s="72"/>
    </row>
    <row r="58" spans="1:13" s="320" customFormat="1" ht="13.5">
      <c r="A58" s="246" t="s">
        <v>283</v>
      </c>
      <c r="B58" s="246"/>
      <c r="C58" s="246"/>
      <c r="F58" s="321"/>
      <c r="H58" s="322"/>
      <c r="M58" s="323"/>
    </row>
    <row r="59" spans="1:13" s="320" customFormat="1" ht="13.5">
      <c r="A59" s="324" t="s">
        <v>335</v>
      </c>
      <c r="B59" s="324"/>
      <c r="F59" s="321"/>
      <c r="H59" s="322"/>
      <c r="M59" s="323"/>
    </row>
    <row r="60" spans="1:13" s="320" customFormat="1" ht="13.5">
      <c r="A60" s="325" t="s">
        <v>334</v>
      </c>
      <c r="B60" s="325"/>
      <c r="F60" s="321"/>
      <c r="H60" s="322"/>
      <c r="M60" s="323"/>
    </row>
    <row r="61" spans="1:13" ht="13.5">
      <c r="A61" s="30"/>
      <c r="B61" s="30"/>
      <c r="C61" s="30"/>
      <c r="D61" s="30"/>
      <c r="E61" s="59"/>
      <c r="F61" s="51"/>
      <c r="G61" s="30"/>
      <c r="H61" s="75"/>
      <c r="I61" s="30"/>
      <c r="J61" s="30"/>
      <c r="K61" s="30"/>
      <c r="L61" s="30"/>
      <c r="M61" s="72"/>
    </row>
    <row r="62" spans="1:13" ht="13.5">
      <c r="A62" s="30"/>
      <c r="B62" s="30"/>
      <c r="C62" s="30"/>
      <c r="D62" s="59"/>
      <c r="E62" s="59"/>
      <c r="F62" s="51"/>
      <c r="G62" s="30"/>
      <c r="H62" s="75"/>
      <c r="I62" s="30"/>
      <c r="J62" s="30"/>
      <c r="K62" s="30"/>
      <c r="L62" s="30"/>
      <c r="M62" s="72"/>
    </row>
    <row r="63" spans="1:13" ht="13.5">
      <c r="A63" s="30"/>
      <c r="B63" s="30"/>
      <c r="C63" s="30"/>
      <c r="D63" s="59"/>
      <c r="E63" s="59"/>
      <c r="F63" s="51"/>
      <c r="G63" s="30"/>
      <c r="H63" s="75"/>
      <c r="I63" s="30"/>
      <c r="J63" s="30"/>
      <c r="K63" s="30"/>
      <c r="L63" s="30"/>
      <c r="M63" s="72"/>
    </row>
    <row r="64" s="30" customFormat="1" ht="13.5"/>
    <row r="65" spans="1:13" ht="13.5">
      <c r="A65" s="30"/>
      <c r="B65" s="30"/>
      <c r="C65" s="30"/>
      <c r="D65" s="74"/>
      <c r="E65" s="59"/>
      <c r="F65" s="51"/>
      <c r="G65" s="30"/>
      <c r="H65" s="75"/>
      <c r="I65" s="30"/>
      <c r="J65" s="30"/>
      <c r="K65" s="30"/>
      <c r="L65" s="30"/>
      <c r="M65" s="72"/>
    </row>
    <row r="66" spans="1:13" ht="13.5">
      <c r="A66" s="30"/>
      <c r="B66" s="30"/>
      <c r="C66" s="30"/>
      <c r="D66" s="30"/>
      <c r="E66" s="59"/>
      <c r="F66" s="51"/>
      <c r="G66" s="30"/>
      <c r="H66" s="75"/>
      <c r="I66" s="30"/>
      <c r="J66" s="30"/>
      <c r="K66" s="30"/>
      <c r="L66" s="30"/>
      <c r="M66" s="72"/>
    </row>
    <row r="67" spans="1:13" ht="13.5">
      <c r="A67" s="30"/>
      <c r="B67" s="30"/>
      <c r="C67" s="30"/>
      <c r="D67" s="30"/>
      <c r="E67" s="30"/>
      <c r="F67" s="51"/>
      <c r="G67" s="30"/>
      <c r="H67" s="75"/>
      <c r="I67" s="30"/>
      <c r="J67" s="30"/>
      <c r="K67" s="30"/>
      <c r="L67" s="30"/>
      <c r="M67" s="72"/>
    </row>
    <row r="68" spans="1:13" ht="13.5">
      <c r="A68" s="30"/>
      <c r="B68" s="30"/>
      <c r="C68" s="30"/>
      <c r="D68" s="30"/>
      <c r="E68" s="30"/>
      <c r="F68" s="51"/>
      <c r="G68" s="30"/>
      <c r="H68" s="75"/>
      <c r="I68" s="30"/>
      <c r="J68" s="30"/>
      <c r="K68" s="30"/>
      <c r="L68" s="30"/>
      <c r="M68" s="72"/>
    </row>
    <row r="69" spans="1:13" ht="13.5">
      <c r="A69" s="30"/>
      <c r="B69" s="30"/>
      <c r="C69" s="30"/>
      <c r="D69" s="30"/>
      <c r="E69" s="30"/>
      <c r="F69" s="51"/>
      <c r="G69" s="30"/>
      <c r="H69" s="75"/>
      <c r="I69" s="30"/>
      <c r="J69" s="30"/>
      <c r="K69" s="30"/>
      <c r="L69" s="30"/>
      <c r="M69" s="72"/>
    </row>
    <row r="70" spans="1:13" ht="13.5">
      <c r="A70" s="30"/>
      <c r="B70" s="30"/>
      <c r="C70" s="30"/>
      <c r="D70" s="30"/>
      <c r="E70" s="30"/>
      <c r="F70" s="51"/>
      <c r="G70" s="30"/>
      <c r="H70" s="75"/>
      <c r="I70" s="30"/>
      <c r="J70" s="30"/>
      <c r="K70" s="30"/>
      <c r="L70" s="30"/>
      <c r="M70" s="72"/>
    </row>
    <row r="71" spans="1:13" ht="13.5">
      <c r="A71" s="30"/>
      <c r="B71" s="30"/>
      <c r="C71" s="30"/>
      <c r="D71" s="30"/>
      <c r="E71" s="30"/>
      <c r="F71" s="51"/>
      <c r="G71" s="30"/>
      <c r="H71" s="75"/>
      <c r="I71" s="30"/>
      <c r="J71" s="30"/>
      <c r="K71" s="30"/>
      <c r="L71" s="30"/>
      <c r="M71" s="72"/>
    </row>
    <row r="72" spans="1:13" ht="13.5">
      <c r="A72" s="30"/>
      <c r="B72" s="30"/>
      <c r="C72" s="30"/>
      <c r="D72" s="30"/>
      <c r="E72" s="30"/>
      <c r="F72" s="51"/>
      <c r="G72" s="30"/>
      <c r="H72" s="75"/>
      <c r="I72" s="30"/>
      <c r="J72" s="30"/>
      <c r="K72" s="30"/>
      <c r="L72" s="30"/>
      <c r="M72" s="72"/>
    </row>
    <row r="73" spans="1:13" ht="13.5">
      <c r="A73" s="30"/>
      <c r="B73" s="30"/>
      <c r="C73" s="30"/>
      <c r="D73" s="30"/>
      <c r="E73" s="30"/>
      <c r="F73" s="51"/>
      <c r="G73" s="30"/>
      <c r="H73" s="75"/>
      <c r="I73" s="30"/>
      <c r="J73" s="30"/>
      <c r="K73" s="30"/>
      <c r="L73" s="30"/>
      <c r="M73" s="72"/>
    </row>
    <row r="74" spans="1:13" ht="13.5">
      <c r="A74" s="30"/>
      <c r="B74" s="30"/>
      <c r="C74" s="30"/>
      <c r="D74" s="30"/>
      <c r="E74" s="30"/>
      <c r="F74" s="51"/>
      <c r="G74" s="30"/>
      <c r="H74" s="75"/>
      <c r="I74" s="30"/>
      <c r="J74" s="30"/>
      <c r="K74" s="30"/>
      <c r="L74" s="30"/>
      <c r="M74" s="72"/>
    </row>
    <row r="75" spans="1:13" ht="13.5">
      <c r="A75" s="30"/>
      <c r="B75" s="30"/>
      <c r="C75" s="30"/>
      <c r="D75" s="30"/>
      <c r="E75" s="30"/>
      <c r="F75" s="51"/>
      <c r="G75" s="30"/>
      <c r="H75" s="75"/>
      <c r="I75" s="30"/>
      <c r="J75" s="30"/>
      <c r="K75" s="30"/>
      <c r="L75" s="30"/>
      <c r="M75" s="72"/>
    </row>
    <row r="76" spans="1:13" ht="13.5">
      <c r="A76" s="30"/>
      <c r="B76" s="30"/>
      <c r="C76" s="30"/>
      <c r="D76" s="30"/>
      <c r="E76" s="30"/>
      <c r="F76" s="51"/>
      <c r="G76" s="30"/>
      <c r="H76" s="75"/>
      <c r="I76" s="30"/>
      <c r="J76" s="30"/>
      <c r="K76" s="30"/>
      <c r="L76" s="30"/>
      <c r="M76" s="72"/>
    </row>
    <row r="77" spans="1:13" ht="13.5">
      <c r="A77" s="30"/>
      <c r="B77" s="30"/>
      <c r="C77" s="30"/>
      <c r="D77" s="30"/>
      <c r="E77" s="30"/>
      <c r="F77" s="51"/>
      <c r="G77" s="30"/>
      <c r="H77" s="75"/>
      <c r="I77" s="30"/>
      <c r="J77" s="30"/>
      <c r="K77" s="30"/>
      <c r="L77" s="30"/>
      <c r="M77" s="72"/>
    </row>
    <row r="78" spans="1:13" ht="13.5">
      <c r="A78" s="30"/>
      <c r="B78" s="30"/>
      <c r="C78" s="30"/>
      <c r="D78" s="30"/>
      <c r="E78" s="30"/>
      <c r="F78" s="51"/>
      <c r="G78" s="30"/>
      <c r="H78" s="75"/>
      <c r="I78" s="30"/>
      <c r="J78" s="30"/>
      <c r="K78" s="30"/>
      <c r="L78" s="30"/>
      <c r="M78" s="72"/>
    </row>
    <row r="79" spans="1:13" ht="13.5">
      <c r="A79" s="30"/>
      <c r="B79" s="30"/>
      <c r="C79" s="30"/>
      <c r="D79" s="30"/>
      <c r="E79" s="30"/>
      <c r="F79" s="51"/>
      <c r="G79" s="30"/>
      <c r="H79" s="75"/>
      <c r="I79" s="30"/>
      <c r="J79" s="30"/>
      <c r="K79" s="30"/>
      <c r="L79" s="30"/>
      <c r="M79" s="72"/>
    </row>
    <row r="80" spans="1:13" ht="13.5">
      <c r="A80" s="30"/>
      <c r="B80" s="30"/>
      <c r="C80" s="30"/>
      <c r="D80" s="30"/>
      <c r="E80" s="30"/>
      <c r="F80" s="51"/>
      <c r="G80" s="30"/>
      <c r="H80" s="75"/>
      <c r="I80" s="30"/>
      <c r="J80" s="30"/>
      <c r="K80" s="30"/>
      <c r="L80" s="30"/>
      <c r="M80" s="72"/>
    </row>
    <row r="81" spans="1:13" ht="13.5">
      <c r="A81" s="30"/>
      <c r="B81" s="30"/>
      <c r="C81" s="30"/>
      <c r="D81" s="30"/>
      <c r="E81" s="30"/>
      <c r="F81" s="51"/>
      <c r="G81" s="30"/>
      <c r="H81" s="75"/>
      <c r="I81" s="30"/>
      <c r="J81" s="30"/>
      <c r="K81" s="30"/>
      <c r="L81" s="30"/>
      <c r="M81" s="72"/>
    </row>
    <row r="82" spans="1:13" ht="13.5">
      <c r="A82" s="30"/>
      <c r="B82" s="30"/>
      <c r="C82" s="30"/>
      <c r="D82" s="30"/>
      <c r="E82" s="30"/>
      <c r="F82" s="51"/>
      <c r="G82" s="30"/>
      <c r="H82" s="75"/>
      <c r="I82" s="30"/>
      <c r="J82" s="30"/>
      <c r="K82" s="30"/>
      <c r="L82" s="30"/>
      <c r="M82" s="72"/>
    </row>
    <row r="83" spans="1:13" ht="13.5">
      <c r="A83" s="30"/>
      <c r="B83" s="30"/>
      <c r="C83" s="30"/>
      <c r="D83" s="30"/>
      <c r="E83" s="30"/>
      <c r="F83" s="51"/>
      <c r="G83" s="30"/>
      <c r="H83" s="75"/>
      <c r="I83" s="30"/>
      <c r="J83" s="30"/>
      <c r="K83" s="30"/>
      <c r="L83" s="30"/>
      <c r="M83" s="72"/>
    </row>
    <row r="84" spans="1:13" ht="13.5">
      <c r="A84" s="30"/>
      <c r="B84" s="30"/>
      <c r="C84" s="30"/>
      <c r="D84" s="30"/>
      <c r="E84" s="30"/>
      <c r="F84" s="51"/>
      <c r="G84" s="30"/>
      <c r="H84" s="75"/>
      <c r="I84" s="30"/>
      <c r="J84" s="30"/>
      <c r="K84" s="30"/>
      <c r="L84" s="30"/>
      <c r="M84" s="72"/>
    </row>
    <row r="85" spans="1:13" ht="13.5">
      <c r="A85" s="30"/>
      <c r="B85" s="30"/>
      <c r="C85" s="30"/>
      <c r="D85" s="30"/>
      <c r="E85" s="30"/>
      <c r="F85" s="51"/>
      <c r="G85" s="30"/>
      <c r="H85" s="75"/>
      <c r="I85" s="30"/>
      <c r="J85" s="30"/>
      <c r="K85" s="30"/>
      <c r="L85" s="30"/>
      <c r="M85" s="72"/>
    </row>
    <row r="86" spans="1:13" ht="13.5">
      <c r="A86" s="30"/>
      <c r="B86" s="30"/>
      <c r="C86" s="30"/>
      <c r="D86" s="30"/>
      <c r="E86" s="30"/>
      <c r="F86" s="51"/>
      <c r="G86" s="30"/>
      <c r="H86" s="75"/>
      <c r="I86" s="30"/>
      <c r="J86" s="30"/>
      <c r="K86" s="30"/>
      <c r="L86" s="30"/>
      <c r="M86" s="72"/>
    </row>
    <row r="87" spans="1:13" ht="13.5">
      <c r="A87" s="30"/>
      <c r="B87" s="30"/>
      <c r="C87" s="30"/>
      <c r="D87" s="30"/>
      <c r="E87" s="30"/>
      <c r="F87" s="51"/>
      <c r="G87" s="30"/>
      <c r="H87" s="75"/>
      <c r="I87" s="30"/>
      <c r="J87" s="30"/>
      <c r="K87" s="30"/>
      <c r="L87" s="30"/>
      <c r="M87" s="72"/>
    </row>
    <row r="88" spans="1:13" ht="13.5">
      <c r="A88" s="30"/>
      <c r="B88" s="30"/>
      <c r="C88" s="30"/>
      <c r="D88" s="30"/>
      <c r="E88" s="30"/>
      <c r="F88" s="51"/>
      <c r="G88" s="30"/>
      <c r="H88" s="75"/>
      <c r="I88" s="30"/>
      <c r="J88" s="30"/>
      <c r="K88" s="30"/>
      <c r="L88" s="30"/>
      <c r="M88" s="72"/>
    </row>
    <row r="89" spans="1:13" ht="13.5">
      <c r="A89" s="30"/>
      <c r="B89" s="30"/>
      <c r="C89" s="30"/>
      <c r="D89" s="30"/>
      <c r="E89" s="30"/>
      <c r="F89" s="51"/>
      <c r="G89" s="30"/>
      <c r="H89" s="75"/>
      <c r="I89" s="30"/>
      <c r="J89" s="30"/>
      <c r="K89" s="30"/>
      <c r="L89" s="30"/>
      <c r="M89" s="72"/>
    </row>
    <row r="90" spans="1:13" ht="13.5">
      <c r="A90" s="30"/>
      <c r="B90" s="30"/>
      <c r="C90" s="30"/>
      <c r="D90" s="30"/>
      <c r="E90" s="30"/>
      <c r="F90" s="51"/>
      <c r="G90" s="30"/>
      <c r="H90" s="75"/>
      <c r="I90" s="30"/>
      <c r="J90" s="30"/>
      <c r="K90" s="30"/>
      <c r="L90" s="30"/>
      <c r="M90" s="72"/>
    </row>
    <row r="91" spans="1:13" ht="13.5">
      <c r="A91" s="30"/>
      <c r="B91" s="30"/>
      <c r="C91" s="30"/>
      <c r="D91" s="30"/>
      <c r="E91" s="30"/>
      <c r="F91" s="51"/>
      <c r="G91" s="30"/>
      <c r="H91" s="75"/>
      <c r="I91" s="30"/>
      <c r="J91" s="30"/>
      <c r="K91" s="30"/>
      <c r="L91" s="30"/>
      <c r="M91" s="72"/>
    </row>
    <row r="92" spans="1:13" ht="13.5">
      <c r="A92" s="30"/>
      <c r="B92" s="30"/>
      <c r="C92" s="30"/>
      <c r="D92" s="30"/>
      <c r="E92" s="30"/>
      <c r="F92" s="51"/>
      <c r="G92" s="30"/>
      <c r="H92" s="75"/>
      <c r="I92" s="30"/>
      <c r="J92" s="30"/>
      <c r="K92" s="30"/>
      <c r="L92" s="30"/>
      <c r="M92" s="72"/>
    </row>
    <row r="93" spans="1:13" ht="13.5">
      <c r="A93" s="30"/>
      <c r="B93" s="30"/>
      <c r="C93" s="30"/>
      <c r="D93" s="30"/>
      <c r="E93" s="30"/>
      <c r="F93" s="51"/>
      <c r="G93" s="30"/>
      <c r="H93" s="75"/>
      <c r="I93" s="30"/>
      <c r="J93" s="30"/>
      <c r="K93" s="30"/>
      <c r="L93" s="30"/>
      <c r="M93" s="72"/>
    </row>
    <row r="94" spans="1:13" ht="13.5">
      <c r="A94" s="30"/>
      <c r="B94" s="30"/>
      <c r="C94" s="30"/>
      <c r="D94" s="30"/>
      <c r="E94" s="30"/>
      <c r="F94" s="51"/>
      <c r="G94" s="30"/>
      <c r="H94" s="75"/>
      <c r="I94" s="30"/>
      <c r="J94" s="30"/>
      <c r="K94" s="30"/>
      <c r="L94" s="30"/>
      <c r="M94" s="72"/>
    </row>
    <row r="95" spans="1:13" ht="13.5">
      <c r="A95" s="30"/>
      <c r="B95" s="30"/>
      <c r="C95" s="30"/>
      <c r="D95" s="30"/>
      <c r="E95" s="30"/>
      <c r="F95" s="51"/>
      <c r="G95" s="30"/>
      <c r="H95" s="75"/>
      <c r="I95" s="30"/>
      <c r="J95" s="30"/>
      <c r="K95" s="30"/>
      <c r="L95" s="30"/>
      <c r="M95" s="72"/>
    </row>
    <row r="96" spans="1:13" ht="13.5">
      <c r="A96" s="30"/>
      <c r="B96" s="30"/>
      <c r="C96" s="30"/>
      <c r="D96" s="30"/>
      <c r="E96" s="30"/>
      <c r="F96" s="51"/>
      <c r="G96" s="30"/>
      <c r="H96" s="75"/>
      <c r="I96" s="30"/>
      <c r="J96" s="30"/>
      <c r="K96" s="30"/>
      <c r="L96" s="30"/>
      <c r="M96" s="72"/>
    </row>
    <row r="97" spans="1:13" ht="13.5">
      <c r="A97" s="30"/>
      <c r="B97" s="30"/>
      <c r="C97" s="30"/>
      <c r="D97" s="30"/>
      <c r="E97" s="30"/>
      <c r="F97" s="51"/>
      <c r="G97" s="30"/>
      <c r="H97" s="75"/>
      <c r="I97" s="30"/>
      <c r="J97" s="30"/>
      <c r="K97" s="30"/>
      <c r="L97" s="30"/>
      <c r="M97" s="72"/>
    </row>
    <row r="98" spans="1:13" ht="13.5">
      <c r="A98" s="30"/>
      <c r="B98" s="30"/>
      <c r="C98" s="30"/>
      <c r="D98" s="30"/>
      <c r="E98" s="30"/>
      <c r="F98" s="51"/>
      <c r="G98" s="30"/>
      <c r="H98" s="75"/>
      <c r="I98" s="30"/>
      <c r="J98" s="30"/>
      <c r="K98" s="30"/>
      <c r="L98" s="30"/>
      <c r="M98" s="72"/>
    </row>
    <row r="99" spans="1:13" ht="13.5">
      <c r="A99" s="30"/>
      <c r="B99" s="30"/>
      <c r="C99" s="30"/>
      <c r="D99" s="30"/>
      <c r="E99" s="30"/>
      <c r="F99" s="51"/>
      <c r="G99" s="30"/>
      <c r="H99" s="75"/>
      <c r="I99" s="30"/>
      <c r="J99" s="30"/>
      <c r="K99" s="30"/>
      <c r="L99" s="30"/>
      <c r="M99" s="72"/>
    </row>
    <row r="100" ht="13.5">
      <c r="M100" s="55"/>
    </row>
    <row r="101" ht="13.5">
      <c r="M101" s="55"/>
    </row>
    <row r="102" ht="13.5">
      <c r="M102" s="55"/>
    </row>
    <row r="103" ht="13.5">
      <c r="M103" s="55"/>
    </row>
    <row r="104" ht="13.5">
      <c r="M104" s="55"/>
    </row>
    <row r="105" ht="13.5">
      <c r="M105" s="55"/>
    </row>
    <row r="106" ht="13.5">
      <c r="M106" s="55"/>
    </row>
    <row r="107" ht="13.5">
      <c r="M107" s="55"/>
    </row>
    <row r="108" ht="13.5">
      <c r="M108" s="55"/>
    </row>
    <row r="109" ht="13.5">
      <c r="M109" s="55"/>
    </row>
    <row r="110" ht="13.5">
      <c r="M110" s="55"/>
    </row>
    <row r="111" ht="13.5">
      <c r="M111" s="55"/>
    </row>
    <row r="112" ht="13.5">
      <c r="M112" s="55"/>
    </row>
    <row r="113" ht="13.5">
      <c r="M113" s="55"/>
    </row>
    <row r="114" ht="13.5">
      <c r="M114" s="55"/>
    </row>
    <row r="115" ht="13.5">
      <c r="M115" s="55"/>
    </row>
    <row r="116" ht="13.5">
      <c r="M116" s="55"/>
    </row>
    <row r="117" ht="13.5">
      <c r="M117" s="55"/>
    </row>
    <row r="118" ht="13.5">
      <c r="M118" s="55"/>
    </row>
    <row r="119" ht="13.5">
      <c r="M119" s="55"/>
    </row>
    <row r="120" ht="13.5">
      <c r="M120" s="55"/>
    </row>
    <row r="121" ht="13.5">
      <c r="M121" s="55"/>
    </row>
    <row r="122" ht="13.5">
      <c r="M122" s="55"/>
    </row>
    <row r="123" ht="13.5">
      <c r="M123" s="55"/>
    </row>
    <row r="124" ht="13.5">
      <c r="M124" s="55"/>
    </row>
    <row r="125" ht="13.5">
      <c r="M125" s="55"/>
    </row>
    <row r="126" ht="13.5">
      <c r="M126" s="55"/>
    </row>
    <row r="127" ht="13.5">
      <c r="M127" s="55"/>
    </row>
    <row r="128" ht="13.5">
      <c r="M128" s="55"/>
    </row>
    <row r="129" ht="13.5">
      <c r="M129" s="55"/>
    </row>
    <row r="130" ht="13.5">
      <c r="M130" s="55"/>
    </row>
    <row r="131" ht="13.5">
      <c r="M131" s="55"/>
    </row>
    <row r="132" ht="13.5">
      <c r="M132" s="55"/>
    </row>
    <row r="133" ht="13.5">
      <c r="M133" s="55"/>
    </row>
    <row r="134" ht="13.5">
      <c r="M134" s="55"/>
    </row>
    <row r="135" ht="13.5">
      <c r="M135" s="55"/>
    </row>
    <row r="136" ht="13.5">
      <c r="M136" s="55"/>
    </row>
    <row r="137" ht="13.5">
      <c r="M137" s="55"/>
    </row>
    <row r="138" ht="13.5">
      <c r="M138" s="55"/>
    </row>
    <row r="139" ht="13.5">
      <c r="M139" s="55"/>
    </row>
    <row r="140" ht="13.5">
      <c r="M140" s="55"/>
    </row>
    <row r="141" ht="13.5">
      <c r="M141" s="55"/>
    </row>
    <row r="142" ht="13.5">
      <c r="M142" s="55"/>
    </row>
    <row r="143" ht="13.5">
      <c r="M143" s="55"/>
    </row>
    <row r="144" ht="13.5">
      <c r="M144" s="55"/>
    </row>
    <row r="145" ht="13.5">
      <c r="M145" s="55"/>
    </row>
    <row r="146" ht="13.5">
      <c r="M146" s="55"/>
    </row>
    <row r="147" ht="13.5">
      <c r="M147" s="55"/>
    </row>
    <row r="148" ht="13.5">
      <c r="M148" s="55"/>
    </row>
    <row r="149" ht="13.5">
      <c r="M149" s="55"/>
    </row>
    <row r="150" ht="13.5">
      <c r="M150" s="55"/>
    </row>
    <row r="151" ht="13.5">
      <c r="M151" s="55"/>
    </row>
    <row r="152" ht="13.5">
      <c r="M152" s="55"/>
    </row>
    <row r="153" ht="13.5">
      <c r="M153" s="55"/>
    </row>
    <row r="154" ht="13.5">
      <c r="M154" s="55"/>
    </row>
    <row r="155" ht="13.5">
      <c r="M155" s="55"/>
    </row>
    <row r="156" ht="13.5">
      <c r="M156" s="55"/>
    </row>
    <row r="157" ht="13.5">
      <c r="M157" s="55"/>
    </row>
    <row r="158" ht="13.5">
      <c r="M158" s="55"/>
    </row>
    <row r="159" ht="13.5">
      <c r="M159" s="55"/>
    </row>
    <row r="160" ht="13.5">
      <c r="M160" s="55"/>
    </row>
    <row r="161" ht="13.5">
      <c r="M161" s="55"/>
    </row>
    <row r="162" ht="13.5">
      <c r="M162" s="55"/>
    </row>
    <row r="163" ht="13.5">
      <c r="M163" s="55"/>
    </row>
    <row r="164" ht="13.5">
      <c r="M164" s="55"/>
    </row>
    <row r="165" ht="13.5">
      <c r="M165" s="55"/>
    </row>
    <row r="166" ht="13.5">
      <c r="M166" s="55"/>
    </row>
    <row r="167" ht="13.5">
      <c r="M167" s="55"/>
    </row>
    <row r="168" ht="13.5">
      <c r="M168" s="55"/>
    </row>
    <row r="169" ht="13.5">
      <c r="M169" s="55"/>
    </row>
    <row r="170" ht="13.5">
      <c r="M170" s="55"/>
    </row>
    <row r="171" ht="13.5">
      <c r="M171" s="55"/>
    </row>
    <row r="172" ht="13.5">
      <c r="M172" s="55"/>
    </row>
    <row r="173" ht="13.5">
      <c r="M173" s="55"/>
    </row>
    <row r="174" ht="13.5">
      <c r="M174" s="55"/>
    </row>
    <row r="175" ht="13.5">
      <c r="M175" s="55"/>
    </row>
    <row r="176" ht="13.5">
      <c r="M176" s="55"/>
    </row>
    <row r="177" ht="13.5">
      <c r="M177" s="55"/>
    </row>
    <row r="178" ht="13.5">
      <c r="M178" s="55"/>
    </row>
    <row r="179" ht="13.5">
      <c r="M179" s="55"/>
    </row>
    <row r="180" ht="13.5">
      <c r="M180" s="55"/>
    </row>
    <row r="181" ht="13.5">
      <c r="M181" s="55"/>
    </row>
    <row r="182" ht="13.5">
      <c r="M182" s="55"/>
    </row>
    <row r="183" ht="13.5">
      <c r="M183" s="55"/>
    </row>
    <row r="184" ht="13.5">
      <c r="M184" s="55"/>
    </row>
    <row r="185" ht="13.5">
      <c r="M185" s="55"/>
    </row>
    <row r="186" ht="13.5">
      <c r="M186" s="55"/>
    </row>
    <row r="187" ht="13.5">
      <c r="M187" s="55"/>
    </row>
    <row r="188" ht="13.5">
      <c r="M188" s="55"/>
    </row>
    <row r="189" ht="13.5">
      <c r="M189" s="55"/>
    </row>
    <row r="190" ht="13.5">
      <c r="M190" s="55"/>
    </row>
    <row r="191" ht="13.5">
      <c r="M191" s="55"/>
    </row>
    <row r="192" ht="13.5">
      <c r="M192" s="55"/>
    </row>
    <row r="193" ht="13.5">
      <c r="M193" s="55"/>
    </row>
    <row r="194" ht="13.5">
      <c r="M194" s="55"/>
    </row>
    <row r="195" ht="13.5">
      <c r="M195" s="55"/>
    </row>
    <row r="196" ht="13.5">
      <c r="M196" s="55"/>
    </row>
    <row r="197" ht="13.5">
      <c r="M197" s="55"/>
    </row>
    <row r="198" ht="13.5">
      <c r="M198" s="55"/>
    </row>
    <row r="199" ht="13.5">
      <c r="M199" s="55"/>
    </row>
  </sheetData>
  <sheetProtection/>
  <mergeCells count="12">
    <mergeCell ref="F6:F7"/>
    <mergeCell ref="C6:C7"/>
    <mergeCell ref="A60:B60"/>
    <mergeCell ref="A59:B59"/>
    <mergeCell ref="J6:L6"/>
    <mergeCell ref="I6:I7"/>
    <mergeCell ref="H6:H7"/>
    <mergeCell ref="B6:B7"/>
    <mergeCell ref="A6:A7"/>
    <mergeCell ref="A57:B57"/>
  </mergeCells>
  <printOptions/>
  <pageMargins left="0.9448818897637796" right="0.5905511811023623" top="0.9055118110236221" bottom="0.2362204724409449" header="0.2362204724409449" footer="0.1968503937007874"/>
  <pageSetup horizontalDpi="300" verticalDpi="3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Y31"/>
  <sheetViews>
    <sheetView zoomScalePageLayoutView="0" workbookViewId="0" topLeftCell="A1">
      <selection activeCell="F21" sqref="F21"/>
    </sheetView>
  </sheetViews>
  <sheetFormatPr defaultColWidth="8.88671875" defaultRowHeight="13.5"/>
  <cols>
    <col min="1" max="1" width="10.99609375" style="20" customWidth="1"/>
    <col min="2" max="2" width="9.4453125" style="2" customWidth="1"/>
    <col min="3" max="11" width="10.5546875" style="20" customWidth="1"/>
    <col min="12" max="12" width="10.21484375" style="20" customWidth="1"/>
    <col min="13" max="16384" width="8.88671875" style="20" customWidth="1"/>
  </cols>
  <sheetData>
    <row r="2" spans="1:25" s="2" customFormat="1" ht="23.25" customHeight="1">
      <c r="A2" s="265" t="s">
        <v>295</v>
      </c>
      <c r="B2" s="265"/>
      <c r="C2" s="265"/>
      <c r="D2" s="265"/>
      <c r="E2" s="265"/>
      <c r="F2" s="265"/>
      <c r="G2" s="265"/>
      <c r="H2" s="265"/>
      <c r="J2" s="21"/>
      <c r="K2" s="2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s="2" customFormat="1" ht="12" customHeight="1">
      <c r="A3" s="1"/>
      <c r="B3" s="1"/>
      <c r="C3" s="1"/>
      <c r="D3" s="1"/>
      <c r="E3" s="1"/>
      <c r="F3" s="1"/>
      <c r="G3" s="1"/>
      <c r="H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s="23" customFormat="1" ht="22.5" customHeight="1">
      <c r="A4" s="3" t="s">
        <v>2</v>
      </c>
      <c r="B4" s="22"/>
      <c r="C4" s="22"/>
      <c r="D4" s="22"/>
      <c r="E4" s="22" t="s">
        <v>201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</row>
    <row r="5" spans="1:25" s="12" customFormat="1" ht="22.5" customHeight="1">
      <c r="A5" s="269" t="s">
        <v>202</v>
      </c>
      <c r="B5" s="260" t="s">
        <v>203</v>
      </c>
      <c r="C5" s="260" t="s">
        <v>204</v>
      </c>
      <c r="D5" s="260"/>
      <c r="E5" s="260"/>
      <c r="F5" s="260"/>
      <c r="G5" s="260"/>
      <c r="H5" s="260"/>
      <c r="I5" s="260"/>
      <c r="J5" s="260"/>
      <c r="K5" s="260"/>
      <c r="L5" s="247" t="s">
        <v>205</v>
      </c>
      <c r="M5" s="261" t="s">
        <v>274</v>
      </c>
      <c r="N5" s="262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s="12" customFormat="1" ht="21.75" customHeight="1">
      <c r="A6" s="269"/>
      <c r="B6" s="260"/>
      <c r="C6" s="253" t="s">
        <v>206</v>
      </c>
      <c r="D6" s="260"/>
      <c r="E6" s="260"/>
      <c r="F6" s="253" t="s">
        <v>207</v>
      </c>
      <c r="G6" s="260"/>
      <c r="H6" s="260"/>
      <c r="I6" s="253" t="s">
        <v>208</v>
      </c>
      <c r="J6" s="260"/>
      <c r="K6" s="260"/>
      <c r="L6" s="267"/>
      <c r="M6" s="263"/>
      <c r="N6" s="264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s="12" customFormat="1" ht="19.5" customHeight="1">
      <c r="A7" s="269"/>
      <c r="B7" s="260"/>
      <c r="C7" s="93" t="s">
        <v>79</v>
      </c>
      <c r="D7" s="5" t="s">
        <v>4</v>
      </c>
      <c r="E7" s="5" t="s">
        <v>5</v>
      </c>
      <c r="F7" s="93" t="s">
        <v>79</v>
      </c>
      <c r="G7" s="5" t="s">
        <v>4</v>
      </c>
      <c r="H7" s="5" t="s">
        <v>5</v>
      </c>
      <c r="I7" s="93" t="s">
        <v>332</v>
      </c>
      <c r="J7" s="5" t="s">
        <v>4</v>
      </c>
      <c r="K7" s="5" t="s">
        <v>5</v>
      </c>
      <c r="L7" s="268"/>
      <c r="M7" s="26"/>
      <c r="N7" s="6" t="s">
        <v>275</v>
      </c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14" s="12" customFormat="1" ht="24.75" customHeight="1">
      <c r="A8" s="14" t="s">
        <v>209</v>
      </c>
      <c r="B8" s="64">
        <v>72077</v>
      </c>
      <c r="C8" s="64">
        <v>179321</v>
      </c>
      <c r="D8" s="64">
        <v>87665</v>
      </c>
      <c r="E8" s="64">
        <v>91656</v>
      </c>
      <c r="F8" s="64">
        <v>178530</v>
      </c>
      <c r="G8" s="64">
        <v>87370</v>
      </c>
      <c r="H8" s="64">
        <v>91160</v>
      </c>
      <c r="I8" s="64">
        <v>791</v>
      </c>
      <c r="J8" s="64">
        <v>295</v>
      </c>
      <c r="K8" s="64">
        <v>496</v>
      </c>
      <c r="L8" s="64">
        <f>SUM(L15:L27)</f>
        <v>25878</v>
      </c>
      <c r="M8" s="28">
        <f>C8/N8</f>
        <v>10282.16743119266</v>
      </c>
      <c r="N8" s="197">
        <v>17.44</v>
      </c>
    </row>
    <row r="9" spans="1:15" s="12" customFormat="1" ht="24.75" customHeight="1">
      <c r="A9" s="138" t="s">
        <v>210</v>
      </c>
      <c r="B9" s="17">
        <v>72425</v>
      </c>
      <c r="C9" s="17">
        <v>176151</v>
      </c>
      <c r="D9" s="17">
        <v>86058</v>
      </c>
      <c r="E9" s="17">
        <v>90093</v>
      </c>
      <c r="F9" s="17">
        <v>175317</v>
      </c>
      <c r="G9" s="17">
        <v>85763</v>
      </c>
      <c r="H9" s="17">
        <v>89554</v>
      </c>
      <c r="I9" s="17">
        <v>834</v>
      </c>
      <c r="J9" s="17">
        <v>295</v>
      </c>
      <c r="K9" s="17">
        <v>539</v>
      </c>
      <c r="L9" s="17">
        <v>22413</v>
      </c>
      <c r="M9" s="28">
        <f>C9/N9</f>
        <v>10100.401376146789</v>
      </c>
      <c r="N9" s="197">
        <v>17.44</v>
      </c>
      <c r="O9" s="137"/>
    </row>
    <row r="10" spans="1:15" s="12" customFormat="1" ht="24.75" customHeight="1">
      <c r="A10" s="138" t="s">
        <v>211</v>
      </c>
      <c r="B10" s="17">
        <v>72426</v>
      </c>
      <c r="C10" s="17">
        <v>172703</v>
      </c>
      <c r="D10" s="17">
        <v>84409</v>
      </c>
      <c r="E10" s="17">
        <v>88294</v>
      </c>
      <c r="F10" s="17">
        <v>171873</v>
      </c>
      <c r="G10" s="17">
        <v>84121</v>
      </c>
      <c r="H10" s="17">
        <v>87752</v>
      </c>
      <c r="I10" s="17">
        <v>830</v>
      </c>
      <c r="J10" s="17">
        <v>288</v>
      </c>
      <c r="K10" s="17">
        <v>542</v>
      </c>
      <c r="L10" s="17">
        <v>23245</v>
      </c>
      <c r="M10" s="28">
        <f>C10/N10</f>
        <v>9908.37636259323</v>
      </c>
      <c r="N10" s="197">
        <v>17.43</v>
      </c>
      <c r="O10" s="137"/>
    </row>
    <row r="11" spans="1:15" s="12" customFormat="1" ht="24.75" customHeight="1">
      <c r="A11" s="138" t="s">
        <v>212</v>
      </c>
      <c r="B11" s="17">
        <v>74527</v>
      </c>
      <c r="C11" s="17">
        <v>172066</v>
      </c>
      <c r="D11" s="17">
        <v>84178</v>
      </c>
      <c r="E11" s="17">
        <v>87888</v>
      </c>
      <c r="F11" s="17">
        <v>171197</v>
      </c>
      <c r="G11" s="17">
        <v>83880</v>
      </c>
      <c r="H11" s="17">
        <v>87317</v>
      </c>
      <c r="I11" s="17">
        <v>869</v>
      </c>
      <c r="J11" s="17">
        <v>298</v>
      </c>
      <c r="K11" s="17">
        <v>571</v>
      </c>
      <c r="L11" s="17">
        <v>24070</v>
      </c>
      <c r="M11" s="28">
        <f>C11/N11</f>
        <v>9871.830177854274</v>
      </c>
      <c r="N11" s="197">
        <v>17.43</v>
      </c>
      <c r="O11" s="137"/>
    </row>
    <row r="12" spans="1:15" s="12" customFormat="1" ht="24.75" customHeight="1">
      <c r="A12" s="138" t="s">
        <v>276</v>
      </c>
      <c r="B12" s="17">
        <v>74508</v>
      </c>
      <c r="C12" s="17">
        <v>169995</v>
      </c>
      <c r="D12" s="17">
        <v>83000</v>
      </c>
      <c r="E12" s="17">
        <v>86995</v>
      </c>
      <c r="F12" s="17">
        <v>169095</v>
      </c>
      <c r="G12" s="17">
        <v>82674</v>
      </c>
      <c r="H12" s="17">
        <v>86421</v>
      </c>
      <c r="I12" s="17">
        <v>900</v>
      </c>
      <c r="J12" s="17">
        <v>326</v>
      </c>
      <c r="K12" s="17">
        <v>574</v>
      </c>
      <c r="L12" s="17">
        <v>24664</v>
      </c>
      <c r="M12" s="28">
        <v>9747.419724770642</v>
      </c>
      <c r="N12" s="27">
        <v>17.44</v>
      </c>
      <c r="O12" s="137"/>
    </row>
    <row r="13" spans="1:15" s="12" customFormat="1" ht="24.75" customHeight="1">
      <c r="A13" s="230" t="s">
        <v>322</v>
      </c>
      <c r="B13" s="29">
        <f>SUM(B15:B27)</f>
        <v>75085</v>
      </c>
      <c r="C13" s="29">
        <f aca="true" t="shared" si="0" ref="C13:L13">SUM(C15:C27)</f>
        <v>169616</v>
      </c>
      <c r="D13" s="29">
        <f t="shared" si="0"/>
        <v>82780</v>
      </c>
      <c r="E13" s="29">
        <f t="shared" si="0"/>
        <v>86836</v>
      </c>
      <c r="F13" s="29">
        <f t="shared" si="0"/>
        <v>168715</v>
      </c>
      <c r="G13" s="29">
        <f t="shared" si="0"/>
        <v>82455</v>
      </c>
      <c r="H13" s="29">
        <f t="shared" si="0"/>
        <v>86260</v>
      </c>
      <c r="I13" s="29">
        <f t="shared" si="0"/>
        <v>901</v>
      </c>
      <c r="J13" s="29">
        <f t="shared" si="0"/>
        <v>325</v>
      </c>
      <c r="K13" s="29">
        <f t="shared" si="0"/>
        <v>576</v>
      </c>
      <c r="L13" s="231">
        <f t="shared" si="0"/>
        <v>25878</v>
      </c>
      <c r="M13" s="231">
        <f aca="true" t="shared" si="1" ref="M13:M27">C13/N13</f>
        <v>9725.688073394494</v>
      </c>
      <c r="N13" s="232">
        <v>17.44</v>
      </c>
      <c r="O13" s="137"/>
    </row>
    <row r="14" spans="1:15" s="12" customFormat="1" ht="12" customHeight="1">
      <c r="A14" s="222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81"/>
      <c r="M14" s="28"/>
      <c r="N14" s="28"/>
      <c r="O14" s="137"/>
    </row>
    <row r="15" spans="1:14" s="12" customFormat="1" ht="24.75" customHeight="1">
      <c r="A15" s="223" t="s">
        <v>309</v>
      </c>
      <c r="B15" s="149">
        <v>6491</v>
      </c>
      <c r="C15" s="224">
        <f>SUM(D15:E15)</f>
        <v>15464</v>
      </c>
      <c r="D15" s="149">
        <f>SUM(G15+J15)</f>
        <v>7505</v>
      </c>
      <c r="E15" s="149">
        <f>SUM(H15+K15)</f>
        <v>7959</v>
      </c>
      <c r="F15" s="224">
        <f>SUM(G15:H15)</f>
        <v>15401</v>
      </c>
      <c r="G15" s="149">
        <v>7481</v>
      </c>
      <c r="H15" s="149">
        <v>7920</v>
      </c>
      <c r="I15" s="224">
        <f>SUM(J15:K15)</f>
        <v>63</v>
      </c>
      <c r="J15" s="149">
        <v>24</v>
      </c>
      <c r="K15" s="149">
        <v>39</v>
      </c>
      <c r="L15" s="225">
        <v>2600</v>
      </c>
      <c r="M15" s="28">
        <f t="shared" si="1"/>
        <v>14187.155963302752</v>
      </c>
      <c r="N15" s="192">
        <v>1.09</v>
      </c>
    </row>
    <row r="16" spans="1:14" s="12" customFormat="1" ht="24.75" customHeight="1">
      <c r="A16" s="223" t="s">
        <v>310</v>
      </c>
      <c r="B16" s="149">
        <v>5001</v>
      </c>
      <c r="C16" s="224">
        <f aca="true" t="shared" si="2" ref="C16:C27">SUM(D16:E16)</f>
        <v>10340</v>
      </c>
      <c r="D16" s="149">
        <f aca="true" t="shared" si="3" ref="D16:E27">SUM(G16+J16)</f>
        <v>5008</v>
      </c>
      <c r="E16" s="149">
        <f t="shared" si="3"/>
        <v>5332</v>
      </c>
      <c r="F16" s="224">
        <f aca="true" t="shared" si="4" ref="F16:F27">SUM(G16:H16)</f>
        <v>10267</v>
      </c>
      <c r="G16" s="149">
        <v>4984</v>
      </c>
      <c r="H16" s="149">
        <v>5283</v>
      </c>
      <c r="I16" s="224">
        <f aca="true" t="shared" si="5" ref="I16:I27">SUM(J16:K16)</f>
        <v>73</v>
      </c>
      <c r="J16" s="149">
        <v>24</v>
      </c>
      <c r="K16" s="149">
        <v>49</v>
      </c>
      <c r="L16" s="225">
        <v>1553</v>
      </c>
      <c r="M16" s="28">
        <f t="shared" si="1"/>
        <v>21102.04081632653</v>
      </c>
      <c r="N16" s="192">
        <v>0.49</v>
      </c>
    </row>
    <row r="17" spans="1:14" s="12" customFormat="1" ht="24.75" customHeight="1">
      <c r="A17" s="223" t="s">
        <v>311</v>
      </c>
      <c r="B17" s="149">
        <v>5336</v>
      </c>
      <c r="C17" s="224">
        <f t="shared" si="2"/>
        <v>13217</v>
      </c>
      <c r="D17" s="149">
        <f t="shared" si="3"/>
        <v>6478</v>
      </c>
      <c r="E17" s="149">
        <f t="shared" si="3"/>
        <v>6739</v>
      </c>
      <c r="F17" s="224">
        <f t="shared" si="4"/>
        <v>13137</v>
      </c>
      <c r="G17" s="149">
        <v>6439</v>
      </c>
      <c r="H17" s="149">
        <v>6698</v>
      </c>
      <c r="I17" s="224">
        <f t="shared" si="5"/>
        <v>80</v>
      </c>
      <c r="J17" s="149">
        <v>39</v>
      </c>
      <c r="K17" s="149">
        <v>41</v>
      </c>
      <c r="L17" s="64">
        <v>2226</v>
      </c>
      <c r="M17" s="28">
        <f t="shared" si="1"/>
        <v>4305.211726384365</v>
      </c>
      <c r="N17" s="192">
        <v>3.07</v>
      </c>
    </row>
    <row r="18" spans="1:14" s="12" customFormat="1" ht="24.75" customHeight="1">
      <c r="A18" s="223" t="s">
        <v>312</v>
      </c>
      <c r="B18" s="149">
        <v>8090</v>
      </c>
      <c r="C18" s="224">
        <f t="shared" si="2"/>
        <v>19101</v>
      </c>
      <c r="D18" s="149">
        <f t="shared" si="3"/>
        <v>9176</v>
      </c>
      <c r="E18" s="149">
        <f t="shared" si="3"/>
        <v>9925</v>
      </c>
      <c r="F18" s="224">
        <f t="shared" si="4"/>
        <v>18982</v>
      </c>
      <c r="G18" s="149">
        <v>9130</v>
      </c>
      <c r="H18" s="149">
        <v>9852</v>
      </c>
      <c r="I18" s="224">
        <f t="shared" si="5"/>
        <v>119</v>
      </c>
      <c r="J18" s="149">
        <v>46</v>
      </c>
      <c r="K18" s="149">
        <v>73</v>
      </c>
      <c r="L18" s="64">
        <v>2813</v>
      </c>
      <c r="M18" s="28">
        <f t="shared" si="1"/>
        <v>7100.743494423792</v>
      </c>
      <c r="N18" s="192">
        <v>2.69</v>
      </c>
    </row>
    <row r="19" spans="1:14" s="12" customFormat="1" ht="24.75" customHeight="1">
      <c r="A19" s="223" t="s">
        <v>313</v>
      </c>
      <c r="B19" s="149">
        <v>5246</v>
      </c>
      <c r="C19" s="224">
        <f t="shared" si="2"/>
        <v>12555</v>
      </c>
      <c r="D19" s="149">
        <f t="shared" si="3"/>
        <v>6081</v>
      </c>
      <c r="E19" s="149">
        <f t="shared" si="3"/>
        <v>6474</v>
      </c>
      <c r="F19" s="224">
        <f t="shared" si="4"/>
        <v>12515</v>
      </c>
      <c r="G19" s="149">
        <v>6068</v>
      </c>
      <c r="H19" s="149">
        <v>6447</v>
      </c>
      <c r="I19" s="224">
        <f t="shared" si="5"/>
        <v>40</v>
      </c>
      <c r="J19" s="149">
        <v>13</v>
      </c>
      <c r="K19" s="149">
        <v>27</v>
      </c>
      <c r="L19" s="64">
        <v>1686</v>
      </c>
      <c r="M19" s="28">
        <f t="shared" si="1"/>
        <v>27900</v>
      </c>
      <c r="N19" s="192">
        <v>0.45</v>
      </c>
    </row>
    <row r="20" spans="1:14" s="12" customFormat="1" ht="24.75" customHeight="1">
      <c r="A20" s="223" t="s">
        <v>314</v>
      </c>
      <c r="B20" s="149">
        <v>6524</v>
      </c>
      <c r="C20" s="224">
        <f t="shared" si="2"/>
        <v>13685</v>
      </c>
      <c r="D20" s="149">
        <f t="shared" si="3"/>
        <v>6638</v>
      </c>
      <c r="E20" s="149">
        <f t="shared" si="3"/>
        <v>7047</v>
      </c>
      <c r="F20" s="224">
        <f t="shared" si="4"/>
        <v>13603</v>
      </c>
      <c r="G20" s="149">
        <v>6611</v>
      </c>
      <c r="H20" s="149">
        <v>6992</v>
      </c>
      <c r="I20" s="224">
        <f t="shared" si="5"/>
        <v>82</v>
      </c>
      <c r="J20" s="149">
        <v>27</v>
      </c>
      <c r="K20" s="149">
        <v>55</v>
      </c>
      <c r="L20" s="64">
        <v>2138</v>
      </c>
      <c r="M20" s="28">
        <f t="shared" si="1"/>
        <v>16487.951807228917</v>
      </c>
      <c r="N20" s="192">
        <v>0.83</v>
      </c>
    </row>
    <row r="21" spans="1:14" s="12" customFormat="1" ht="24.75" customHeight="1">
      <c r="A21" s="223" t="s">
        <v>315</v>
      </c>
      <c r="B21" s="149">
        <v>7084</v>
      </c>
      <c r="C21" s="224">
        <f t="shared" si="2"/>
        <v>15228</v>
      </c>
      <c r="D21" s="149">
        <f t="shared" si="3"/>
        <v>7648</v>
      </c>
      <c r="E21" s="149">
        <f t="shared" si="3"/>
        <v>7580</v>
      </c>
      <c r="F21" s="224">
        <f t="shared" si="4"/>
        <v>15095</v>
      </c>
      <c r="G21" s="149">
        <v>7597</v>
      </c>
      <c r="H21" s="149">
        <v>7498</v>
      </c>
      <c r="I21" s="224">
        <f t="shared" si="5"/>
        <v>133</v>
      </c>
      <c r="J21" s="149">
        <v>51</v>
      </c>
      <c r="K21" s="149">
        <v>82</v>
      </c>
      <c r="L21" s="157">
        <v>2464</v>
      </c>
      <c r="M21" s="28">
        <f t="shared" si="1"/>
        <v>16200.000000000002</v>
      </c>
      <c r="N21" s="192">
        <v>0.94</v>
      </c>
    </row>
    <row r="22" spans="1:14" s="12" customFormat="1" ht="24.75" customHeight="1">
      <c r="A22" s="223" t="s">
        <v>316</v>
      </c>
      <c r="B22" s="149">
        <v>5688</v>
      </c>
      <c r="C22" s="224">
        <f t="shared" si="2"/>
        <v>13056</v>
      </c>
      <c r="D22" s="149">
        <f t="shared" si="3"/>
        <v>6491</v>
      </c>
      <c r="E22" s="149">
        <f t="shared" si="3"/>
        <v>6565</v>
      </c>
      <c r="F22" s="224">
        <f t="shared" si="4"/>
        <v>13002</v>
      </c>
      <c r="G22" s="149">
        <v>6477</v>
      </c>
      <c r="H22" s="149">
        <v>6525</v>
      </c>
      <c r="I22" s="224">
        <f t="shared" si="5"/>
        <v>54</v>
      </c>
      <c r="J22" s="149">
        <v>14</v>
      </c>
      <c r="K22" s="149">
        <v>40</v>
      </c>
      <c r="L22" s="158">
        <v>1900</v>
      </c>
      <c r="M22" s="28">
        <f t="shared" si="1"/>
        <v>18388.732394366198</v>
      </c>
      <c r="N22" s="192">
        <v>0.71</v>
      </c>
    </row>
    <row r="23" spans="1:14" s="2" customFormat="1" ht="24.75" customHeight="1">
      <c r="A23" s="223" t="s">
        <v>317</v>
      </c>
      <c r="B23" s="149">
        <v>4342</v>
      </c>
      <c r="C23" s="224">
        <f t="shared" si="2"/>
        <v>9215</v>
      </c>
      <c r="D23" s="149">
        <f t="shared" si="3"/>
        <v>4515</v>
      </c>
      <c r="E23" s="149">
        <f t="shared" si="3"/>
        <v>4700</v>
      </c>
      <c r="F23" s="224">
        <f t="shared" si="4"/>
        <v>9145</v>
      </c>
      <c r="G23" s="149">
        <v>4479</v>
      </c>
      <c r="H23" s="149">
        <v>4666</v>
      </c>
      <c r="I23" s="224">
        <f t="shared" si="5"/>
        <v>70</v>
      </c>
      <c r="J23" s="149">
        <v>36</v>
      </c>
      <c r="K23" s="149">
        <v>34</v>
      </c>
      <c r="L23" s="28">
        <v>1455</v>
      </c>
      <c r="M23" s="28">
        <f t="shared" si="1"/>
        <v>10016.304347826086</v>
      </c>
      <c r="N23" s="193">
        <v>0.92</v>
      </c>
    </row>
    <row r="24" spans="1:14" s="2" customFormat="1" ht="24.75" customHeight="1">
      <c r="A24" s="223" t="s">
        <v>318</v>
      </c>
      <c r="B24" s="149">
        <v>4689</v>
      </c>
      <c r="C24" s="224">
        <f t="shared" si="2"/>
        <v>10565</v>
      </c>
      <c r="D24" s="149">
        <f t="shared" si="3"/>
        <v>5140</v>
      </c>
      <c r="E24" s="149">
        <f t="shared" si="3"/>
        <v>5425</v>
      </c>
      <c r="F24" s="224">
        <f t="shared" si="4"/>
        <v>10532</v>
      </c>
      <c r="G24" s="149">
        <v>5135</v>
      </c>
      <c r="H24" s="149">
        <v>5397</v>
      </c>
      <c r="I24" s="224">
        <f t="shared" si="5"/>
        <v>33</v>
      </c>
      <c r="J24" s="149">
        <v>5</v>
      </c>
      <c r="K24" s="149">
        <v>28</v>
      </c>
      <c r="L24" s="28">
        <v>1550</v>
      </c>
      <c r="M24" s="28">
        <f t="shared" si="1"/>
        <v>7043.333333333333</v>
      </c>
      <c r="N24" s="194">
        <v>1.5</v>
      </c>
    </row>
    <row r="25" spans="1:14" s="30" customFormat="1" ht="24.75" customHeight="1">
      <c r="A25" s="223" t="s">
        <v>319</v>
      </c>
      <c r="B25" s="149">
        <v>7379</v>
      </c>
      <c r="C25" s="224">
        <f t="shared" si="2"/>
        <v>16490</v>
      </c>
      <c r="D25" s="149">
        <f t="shared" si="3"/>
        <v>7995</v>
      </c>
      <c r="E25" s="149">
        <f t="shared" si="3"/>
        <v>8495</v>
      </c>
      <c r="F25" s="224">
        <f t="shared" si="4"/>
        <v>16414</v>
      </c>
      <c r="G25" s="149">
        <v>7969</v>
      </c>
      <c r="H25" s="149">
        <v>8445</v>
      </c>
      <c r="I25" s="224">
        <f t="shared" si="5"/>
        <v>76</v>
      </c>
      <c r="J25" s="149">
        <v>26</v>
      </c>
      <c r="K25" s="149">
        <v>50</v>
      </c>
      <c r="L25" s="28">
        <v>2408</v>
      </c>
      <c r="M25" s="28">
        <f t="shared" si="1"/>
        <v>4878.698224852071</v>
      </c>
      <c r="N25" s="195">
        <v>3.38</v>
      </c>
    </row>
    <row r="26" spans="1:14" s="30" customFormat="1" ht="24.75" customHeight="1">
      <c r="A26" s="223" t="s">
        <v>320</v>
      </c>
      <c r="B26" s="149">
        <v>4670</v>
      </c>
      <c r="C26" s="224">
        <f t="shared" si="2"/>
        <v>10595</v>
      </c>
      <c r="D26" s="149">
        <f t="shared" si="3"/>
        <v>5138</v>
      </c>
      <c r="E26" s="149">
        <f t="shared" si="3"/>
        <v>5457</v>
      </c>
      <c r="F26" s="224">
        <f t="shared" si="4"/>
        <v>10555</v>
      </c>
      <c r="G26" s="149">
        <v>5126</v>
      </c>
      <c r="H26" s="149">
        <v>5429</v>
      </c>
      <c r="I26" s="224">
        <f t="shared" si="5"/>
        <v>40</v>
      </c>
      <c r="J26" s="149">
        <v>12</v>
      </c>
      <c r="K26" s="149">
        <v>28</v>
      </c>
      <c r="L26" s="28">
        <v>1553</v>
      </c>
      <c r="M26" s="28">
        <f t="shared" si="1"/>
        <v>21190</v>
      </c>
      <c r="N26" s="195">
        <v>0.5</v>
      </c>
    </row>
    <row r="27" spans="1:14" s="30" customFormat="1" ht="24.75" customHeight="1">
      <c r="A27" s="226" t="s">
        <v>321</v>
      </c>
      <c r="B27" s="227">
        <v>4545</v>
      </c>
      <c r="C27" s="228">
        <f t="shared" si="2"/>
        <v>10105</v>
      </c>
      <c r="D27" s="229">
        <f t="shared" si="3"/>
        <v>4967</v>
      </c>
      <c r="E27" s="229">
        <f t="shared" si="3"/>
        <v>5138</v>
      </c>
      <c r="F27" s="228">
        <f t="shared" si="4"/>
        <v>10067</v>
      </c>
      <c r="G27" s="229">
        <v>4959</v>
      </c>
      <c r="H27" s="229">
        <v>5108</v>
      </c>
      <c r="I27" s="228">
        <f t="shared" si="5"/>
        <v>38</v>
      </c>
      <c r="J27" s="229">
        <v>8</v>
      </c>
      <c r="K27" s="229">
        <v>30</v>
      </c>
      <c r="L27" s="29">
        <v>1532</v>
      </c>
      <c r="M27" s="29">
        <f t="shared" si="1"/>
        <v>11614.942528735632</v>
      </c>
      <c r="N27" s="196">
        <v>0.87</v>
      </c>
    </row>
    <row r="28" spans="1:12" s="30" customFormat="1" ht="13.5">
      <c r="A28" s="266" t="s">
        <v>213</v>
      </c>
      <c r="B28" s="266"/>
      <c r="C28" s="51"/>
      <c r="D28" s="51"/>
      <c r="E28" s="51"/>
      <c r="F28" s="51"/>
      <c r="G28" s="51"/>
      <c r="H28" s="51"/>
      <c r="I28" s="51"/>
      <c r="J28" s="51"/>
      <c r="K28" s="51"/>
      <c r="L28" s="51"/>
    </row>
    <row r="29" spans="1:12" s="4" customFormat="1" ht="13.5">
      <c r="A29" s="266" t="s">
        <v>214</v>
      </c>
      <c r="B29" s="266"/>
      <c r="C29" s="266"/>
      <c r="D29" s="80"/>
      <c r="E29" s="80"/>
      <c r="F29" s="80"/>
      <c r="G29" s="80"/>
      <c r="H29" s="80"/>
      <c r="I29" s="80"/>
      <c r="J29" s="80"/>
      <c r="K29" s="80"/>
      <c r="L29" s="80"/>
    </row>
    <row r="30" spans="2:12" s="30" customFormat="1" ht="13.5">
      <c r="B30" s="37"/>
      <c r="C30" s="51"/>
      <c r="D30" s="51"/>
      <c r="E30" s="51"/>
      <c r="F30" s="51"/>
      <c r="G30" s="51"/>
      <c r="H30" s="51"/>
      <c r="I30" s="51"/>
      <c r="J30" s="51"/>
      <c r="K30" s="51"/>
      <c r="L30" s="51"/>
    </row>
    <row r="31" spans="2:12" ht="13.5"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38"/>
    </row>
  </sheetData>
  <sheetProtection/>
  <mergeCells count="11">
    <mergeCell ref="A29:C29"/>
    <mergeCell ref="A28:B28"/>
    <mergeCell ref="L5:L7"/>
    <mergeCell ref="A5:A7"/>
    <mergeCell ref="B5:B7"/>
    <mergeCell ref="C6:E6"/>
    <mergeCell ref="C5:K5"/>
    <mergeCell ref="F6:H6"/>
    <mergeCell ref="I6:K6"/>
    <mergeCell ref="M5:N6"/>
    <mergeCell ref="A2:H2"/>
  </mergeCells>
  <printOptions horizontalCentered="1"/>
  <pageMargins left="0.15748031496062992" right="0.15748031496062992" top="0.2755905511811024" bottom="0.2755905511811024" header="0.5511811023622047" footer="0.1968503937007874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27"/>
  <sheetViews>
    <sheetView tabSelected="1" zoomScalePageLayoutView="0" workbookViewId="0" topLeftCell="A1">
      <selection activeCell="J25" sqref="J25"/>
    </sheetView>
  </sheetViews>
  <sheetFormatPr defaultColWidth="8.88671875" defaultRowHeight="13.5"/>
  <cols>
    <col min="1" max="1" width="11.88671875" style="20" customWidth="1"/>
    <col min="2" max="4" width="10.77734375" style="20" customWidth="1"/>
    <col min="5" max="5" width="10.77734375" style="39" customWidth="1"/>
    <col min="6" max="7" width="10.77734375" style="20" customWidth="1"/>
    <col min="8" max="16384" width="8.88671875" style="20" customWidth="1"/>
  </cols>
  <sheetData>
    <row r="2" spans="1:5" s="2" customFormat="1" ht="21" customHeight="1">
      <c r="A2" s="265" t="s">
        <v>296</v>
      </c>
      <c r="B2" s="265"/>
      <c r="C2" s="265"/>
      <c r="D2" s="265"/>
      <c r="E2" s="265"/>
    </row>
    <row r="3" spans="1:5" s="2" customFormat="1" ht="12.75" customHeight="1">
      <c r="A3" s="1"/>
      <c r="B3" s="1"/>
      <c r="E3" s="32"/>
    </row>
    <row r="4" spans="1:5" s="2" customFormat="1" ht="17.25" customHeight="1">
      <c r="A4" s="3" t="s">
        <v>28</v>
      </c>
      <c r="B4" s="1"/>
      <c r="E4" s="32"/>
    </row>
    <row r="5" spans="1:7" s="2" customFormat="1" ht="21.75" customHeight="1">
      <c r="A5" s="269" t="s">
        <v>103</v>
      </c>
      <c r="B5" s="270" t="s">
        <v>96</v>
      </c>
      <c r="C5" s="271"/>
      <c r="D5" s="270" t="s">
        <v>268</v>
      </c>
      <c r="E5" s="271"/>
      <c r="F5" s="270" t="s">
        <v>269</v>
      </c>
      <c r="G5" s="271"/>
    </row>
    <row r="6" spans="1:7" s="2" customFormat="1" ht="21.75" customHeight="1">
      <c r="A6" s="269"/>
      <c r="B6" s="5" t="s">
        <v>95</v>
      </c>
      <c r="C6" s="6" t="s">
        <v>94</v>
      </c>
      <c r="D6" s="5" t="s">
        <v>95</v>
      </c>
      <c r="E6" s="33" t="s">
        <v>94</v>
      </c>
      <c r="F6" s="5" t="s">
        <v>95</v>
      </c>
      <c r="G6" s="33" t="s">
        <v>94</v>
      </c>
    </row>
    <row r="7" spans="1:7" s="12" customFormat="1" ht="18.75" customHeight="1">
      <c r="A7" s="56" t="s">
        <v>29</v>
      </c>
      <c r="B7" s="34">
        <v>191775</v>
      </c>
      <c r="C7" s="35">
        <v>100.00000000000001</v>
      </c>
      <c r="D7" s="34">
        <v>179747</v>
      </c>
      <c r="E7" s="35">
        <v>99.99999999999999</v>
      </c>
      <c r="F7" s="34">
        <v>167873</v>
      </c>
      <c r="G7" s="35">
        <v>100</v>
      </c>
    </row>
    <row r="8" spans="1:7" s="12" customFormat="1" ht="8.25" customHeight="1">
      <c r="A8" s="17"/>
      <c r="B8" s="57"/>
      <c r="C8" s="57"/>
      <c r="D8" s="34"/>
      <c r="E8" s="35"/>
      <c r="F8" s="34"/>
      <c r="G8" s="35"/>
    </row>
    <row r="9" spans="1:7" s="12" customFormat="1" ht="17.25" customHeight="1">
      <c r="A9" s="56" t="s">
        <v>102</v>
      </c>
      <c r="B9" s="34">
        <v>9646</v>
      </c>
      <c r="C9" s="58">
        <v>5.02985269195672</v>
      </c>
      <c r="D9" s="34">
        <v>6396</v>
      </c>
      <c r="E9" s="35">
        <v>3.5583347705385906</v>
      </c>
      <c r="F9" s="34">
        <v>5100</v>
      </c>
      <c r="G9" s="35">
        <v>3.04</v>
      </c>
    </row>
    <row r="10" spans="1:7" s="12" customFormat="1" ht="17.25" customHeight="1">
      <c r="A10" s="56" t="s">
        <v>51</v>
      </c>
      <c r="B10" s="34">
        <v>10719</v>
      </c>
      <c r="C10" s="58">
        <v>5.589362534219789</v>
      </c>
      <c r="D10" s="34">
        <v>8493</v>
      </c>
      <c r="E10" s="35">
        <v>4.724974547558513</v>
      </c>
      <c r="F10" s="34">
        <v>5734</v>
      </c>
      <c r="G10" s="35">
        <v>3.42</v>
      </c>
    </row>
    <row r="11" spans="1:7" s="12" customFormat="1" ht="17.25" customHeight="1">
      <c r="A11" s="56" t="s">
        <v>32</v>
      </c>
      <c r="B11" s="34">
        <v>10173</v>
      </c>
      <c r="C11" s="58">
        <v>5.304653891278843</v>
      </c>
      <c r="D11" s="34">
        <v>10120</v>
      </c>
      <c r="E11" s="35">
        <v>5.630135690720847</v>
      </c>
      <c r="F11" s="34">
        <v>8030</v>
      </c>
      <c r="G11" s="35">
        <v>4.78</v>
      </c>
    </row>
    <row r="12" spans="1:7" s="12" customFormat="1" ht="17.25" customHeight="1">
      <c r="A12" s="56" t="s">
        <v>33</v>
      </c>
      <c r="B12" s="34">
        <v>16194</v>
      </c>
      <c r="C12" s="58">
        <v>8.444270629644114</v>
      </c>
      <c r="D12" s="34">
        <v>11057</v>
      </c>
      <c r="E12" s="35">
        <v>6.151423945879486</v>
      </c>
      <c r="F12" s="34">
        <v>10721</v>
      </c>
      <c r="G12" s="35">
        <v>6.39</v>
      </c>
    </row>
    <row r="13" spans="1:7" s="12" customFormat="1" ht="17.25" customHeight="1">
      <c r="A13" s="56" t="s">
        <v>34</v>
      </c>
      <c r="B13" s="34">
        <v>21073</v>
      </c>
      <c r="C13" s="58">
        <v>10.988397862077957</v>
      </c>
      <c r="D13" s="34">
        <v>18469</v>
      </c>
      <c r="E13" s="35">
        <v>10.274997635565544</v>
      </c>
      <c r="F13" s="34">
        <v>12453</v>
      </c>
      <c r="G13" s="35">
        <v>7.42</v>
      </c>
    </row>
    <row r="14" spans="1:7" s="12" customFormat="1" ht="17.25" customHeight="1">
      <c r="A14" s="56" t="s">
        <v>35</v>
      </c>
      <c r="B14" s="34">
        <v>19668</v>
      </c>
      <c r="C14" s="58">
        <v>10.25576847868596</v>
      </c>
      <c r="D14" s="34">
        <v>17400</v>
      </c>
      <c r="E14" s="35">
        <v>9.680272827919243</v>
      </c>
      <c r="F14" s="34">
        <v>14886</v>
      </c>
      <c r="G14" s="35">
        <v>8.87</v>
      </c>
    </row>
    <row r="15" spans="1:7" s="12" customFormat="1" ht="17.25" customHeight="1">
      <c r="A15" s="56" t="s">
        <v>36</v>
      </c>
      <c r="B15" s="34">
        <v>14834</v>
      </c>
      <c r="C15" s="58">
        <v>7.735106244296702</v>
      </c>
      <c r="D15" s="34">
        <v>14624</v>
      </c>
      <c r="E15" s="35">
        <v>8.13587987560293</v>
      </c>
      <c r="F15" s="34">
        <v>12935</v>
      </c>
      <c r="G15" s="35">
        <v>7.71</v>
      </c>
    </row>
    <row r="16" spans="1:7" s="12" customFormat="1" ht="17.25" customHeight="1">
      <c r="A16" s="56" t="s">
        <v>37</v>
      </c>
      <c r="B16" s="34">
        <v>13490</v>
      </c>
      <c r="C16" s="58">
        <v>7.0342849693651415</v>
      </c>
      <c r="D16" s="34">
        <v>12925</v>
      </c>
      <c r="E16" s="35">
        <v>7.19066243108369</v>
      </c>
      <c r="F16" s="34">
        <v>12402</v>
      </c>
      <c r="G16" s="35">
        <v>7.39</v>
      </c>
    </row>
    <row r="17" spans="1:7" s="12" customFormat="1" ht="17.25" customHeight="1">
      <c r="A17" s="56" t="s">
        <v>38</v>
      </c>
      <c r="B17" s="34">
        <v>14698</v>
      </c>
      <c r="C17" s="58">
        <v>7.664189805761961</v>
      </c>
      <c r="D17" s="34">
        <v>12696</v>
      </c>
      <c r="E17" s="35">
        <v>7.06326113926797</v>
      </c>
      <c r="F17" s="34">
        <v>12022</v>
      </c>
      <c r="G17" s="35">
        <v>7.16</v>
      </c>
    </row>
    <row r="18" spans="1:7" s="12" customFormat="1" ht="17.25" customHeight="1">
      <c r="A18" s="56" t="s">
        <v>39</v>
      </c>
      <c r="B18" s="34">
        <v>13762</v>
      </c>
      <c r="C18" s="58">
        <v>7.176117846434623</v>
      </c>
      <c r="D18" s="34">
        <v>14294</v>
      </c>
      <c r="E18" s="35">
        <v>7.952288494383773</v>
      </c>
      <c r="F18" s="34">
        <v>12877</v>
      </c>
      <c r="G18" s="35">
        <v>7.67</v>
      </c>
    </row>
    <row r="19" spans="1:7" s="12" customFormat="1" ht="17.25" customHeight="1">
      <c r="A19" s="56" t="s">
        <v>40</v>
      </c>
      <c r="B19" s="34">
        <v>12110</v>
      </c>
      <c r="C19" s="58">
        <v>6.314691695997915</v>
      </c>
      <c r="D19" s="34">
        <v>12912</v>
      </c>
      <c r="E19" s="35">
        <v>7.183430043338693</v>
      </c>
      <c r="F19" s="34">
        <v>13831</v>
      </c>
      <c r="G19" s="35">
        <v>8.24</v>
      </c>
    </row>
    <row r="20" spans="1:7" s="12" customFormat="1" ht="17.25" customHeight="1">
      <c r="A20" s="56" t="s">
        <v>41</v>
      </c>
      <c r="B20" s="34">
        <v>10636</v>
      </c>
      <c r="C20" s="58">
        <v>5.546082648937557</v>
      </c>
      <c r="D20" s="34">
        <v>11221</v>
      </c>
      <c r="E20" s="35">
        <v>6.2426632989702195</v>
      </c>
      <c r="F20" s="34">
        <v>12280</v>
      </c>
      <c r="G20" s="35">
        <v>7.32</v>
      </c>
    </row>
    <row r="21" spans="1:7" s="12" customFormat="1" ht="17.25" customHeight="1">
      <c r="A21" s="56" t="s">
        <v>42</v>
      </c>
      <c r="B21" s="34">
        <v>9478</v>
      </c>
      <c r="C21" s="58">
        <v>4.942250032590275</v>
      </c>
      <c r="D21" s="34">
        <v>9512</v>
      </c>
      <c r="E21" s="35">
        <v>5.291882479262519</v>
      </c>
      <c r="F21" s="34">
        <v>10183</v>
      </c>
      <c r="G21" s="35">
        <v>6.07</v>
      </c>
    </row>
    <row r="22" spans="1:7" s="12" customFormat="1" ht="17.25" customHeight="1">
      <c r="A22" s="56" t="s">
        <v>43</v>
      </c>
      <c r="B22" s="34">
        <v>6860</v>
      </c>
      <c r="C22" s="58">
        <v>3.5771085907965063</v>
      </c>
      <c r="D22" s="34">
        <v>8168</v>
      </c>
      <c r="E22" s="35">
        <v>4.544164853933584</v>
      </c>
      <c r="F22" s="34">
        <v>8547</v>
      </c>
      <c r="G22" s="35">
        <v>5.09</v>
      </c>
    </row>
    <row r="23" spans="1:7" s="12" customFormat="1" ht="17.25" customHeight="1">
      <c r="A23" s="56" t="s">
        <v>44</v>
      </c>
      <c r="B23" s="34">
        <v>4073</v>
      </c>
      <c r="C23" s="58">
        <v>2.1238430452353017</v>
      </c>
      <c r="D23" s="34">
        <v>5806</v>
      </c>
      <c r="E23" s="35">
        <v>3.2300956344194893</v>
      </c>
      <c r="F23" s="34">
        <v>7255</v>
      </c>
      <c r="G23" s="35">
        <v>4.32</v>
      </c>
    </row>
    <row r="24" spans="1:7" s="12" customFormat="1" ht="17.25" customHeight="1">
      <c r="A24" s="56" t="s">
        <v>45</v>
      </c>
      <c r="B24" s="34">
        <v>2434</v>
      </c>
      <c r="C24" s="58">
        <v>1.2691956720114719</v>
      </c>
      <c r="D24" s="34">
        <v>3181</v>
      </c>
      <c r="E24" s="35">
        <v>1.7697096474489142</v>
      </c>
      <c r="F24" s="34">
        <v>4801</v>
      </c>
      <c r="G24" s="35">
        <v>2.86</v>
      </c>
    </row>
    <row r="25" spans="1:7" s="12" customFormat="1" ht="17.25" customHeight="1">
      <c r="A25" s="56" t="s">
        <v>46</v>
      </c>
      <c r="B25" s="34">
        <v>1199</v>
      </c>
      <c r="C25" s="58">
        <v>0.6252118367879025</v>
      </c>
      <c r="D25" s="34">
        <v>1654</v>
      </c>
      <c r="E25" s="35">
        <v>0.920182256171174</v>
      </c>
      <c r="F25" s="34">
        <v>2512</v>
      </c>
      <c r="G25" s="35">
        <v>1.5</v>
      </c>
    </row>
    <row r="26" spans="1:7" s="12" customFormat="1" ht="17.25" customHeight="1">
      <c r="A26" s="56" t="s">
        <v>47</v>
      </c>
      <c r="B26" s="34">
        <v>715</v>
      </c>
      <c r="C26" s="58">
        <v>0.37283274670838223</v>
      </c>
      <c r="D26" s="34">
        <v>819</v>
      </c>
      <c r="E26" s="35">
        <v>0.45564042793481946</v>
      </c>
      <c r="F26" s="34">
        <v>1304</v>
      </c>
      <c r="G26" s="35">
        <v>0.78</v>
      </c>
    </row>
    <row r="27" spans="1:7" s="36" customFormat="1" ht="17.25" customHeight="1">
      <c r="A27" s="187" t="s">
        <v>89</v>
      </c>
      <c r="B27" s="29">
        <v>13</v>
      </c>
      <c r="C27" s="191">
        <v>0.006778777212879676</v>
      </c>
      <c r="D27" s="29">
        <v>0</v>
      </c>
      <c r="E27" s="190">
        <v>0</v>
      </c>
      <c r="F27" s="29"/>
      <c r="G27" s="190">
        <v>0</v>
      </c>
    </row>
    <row r="28" spans="1:7" s="36" customFormat="1" ht="10.5" customHeight="1">
      <c r="A28" s="17"/>
      <c r="B28" s="57"/>
      <c r="C28" s="57"/>
      <c r="D28" s="28"/>
      <c r="E28" s="27"/>
      <c r="F28" s="28"/>
      <c r="G28" s="35"/>
    </row>
    <row r="29" spans="1:7" s="12" customFormat="1" ht="17.25" customHeight="1">
      <c r="A29" s="56" t="s">
        <v>48</v>
      </c>
      <c r="B29" s="34">
        <v>93697</v>
      </c>
      <c r="C29" s="35">
        <v>100</v>
      </c>
      <c r="D29" s="34">
        <v>86883</v>
      </c>
      <c r="E29" s="35">
        <v>100</v>
      </c>
      <c r="F29" s="34">
        <v>80618</v>
      </c>
      <c r="G29" s="35">
        <v>100</v>
      </c>
    </row>
    <row r="30" spans="1:7" s="12" customFormat="1" ht="10.5" customHeight="1">
      <c r="A30" s="17"/>
      <c r="B30" s="34"/>
      <c r="C30" s="35"/>
      <c r="D30" s="34"/>
      <c r="E30" s="35"/>
      <c r="F30" s="34"/>
      <c r="G30" s="35">
        <v>0</v>
      </c>
    </row>
    <row r="31" spans="1:7" s="12" customFormat="1" ht="17.25" customHeight="1">
      <c r="A31" s="56" t="s">
        <v>30</v>
      </c>
      <c r="B31" s="34">
        <v>5094</v>
      </c>
      <c r="C31" s="35">
        <v>5.436673532770526</v>
      </c>
      <c r="D31" s="34">
        <v>3310</v>
      </c>
      <c r="E31" s="35">
        <v>3.8097211192062894</v>
      </c>
      <c r="F31" s="34">
        <v>2650</v>
      </c>
      <c r="G31" s="35">
        <v>3.29</v>
      </c>
    </row>
    <row r="32" spans="1:7" s="12" customFormat="1" ht="17.25" customHeight="1">
      <c r="A32" s="56" t="s">
        <v>31</v>
      </c>
      <c r="B32" s="34">
        <v>5793</v>
      </c>
      <c r="C32" s="35">
        <v>6.182695283733738</v>
      </c>
      <c r="D32" s="34">
        <v>4476</v>
      </c>
      <c r="E32" s="35">
        <v>5.151755809536963</v>
      </c>
      <c r="F32" s="34">
        <v>3008</v>
      </c>
      <c r="G32" s="35">
        <v>3.73</v>
      </c>
    </row>
    <row r="33" spans="1:7" s="12" customFormat="1" ht="17.25" customHeight="1">
      <c r="A33" s="56" t="s">
        <v>32</v>
      </c>
      <c r="B33" s="34">
        <v>5718</v>
      </c>
      <c r="C33" s="35">
        <v>6.102650031484466</v>
      </c>
      <c r="D33" s="34">
        <v>5569</v>
      </c>
      <c r="E33" s="35">
        <v>6.409769460078496</v>
      </c>
      <c r="F33" s="34">
        <v>4192</v>
      </c>
      <c r="G33" s="35">
        <v>5.2</v>
      </c>
    </row>
    <row r="34" spans="1:7" s="12" customFormat="1" ht="17.25" customHeight="1">
      <c r="A34" s="56" t="s">
        <v>33</v>
      </c>
      <c r="B34" s="34">
        <v>8303</v>
      </c>
      <c r="C34" s="35">
        <v>8.86154305900936</v>
      </c>
      <c r="D34" s="34">
        <v>5999</v>
      </c>
      <c r="E34" s="35">
        <v>6.9046879136309744</v>
      </c>
      <c r="F34" s="34">
        <v>5762</v>
      </c>
      <c r="G34" s="35">
        <v>7.15</v>
      </c>
    </row>
    <row r="35" spans="1:7" s="12" customFormat="1" ht="17.25" customHeight="1">
      <c r="A35" s="56" t="s">
        <v>34</v>
      </c>
      <c r="B35" s="34">
        <v>10269</v>
      </c>
      <c r="C35" s="35">
        <v>10.959795937970265</v>
      </c>
      <c r="D35" s="34">
        <v>8729</v>
      </c>
      <c r="E35" s="35">
        <v>10.046844607115316</v>
      </c>
      <c r="F35" s="34">
        <v>6393</v>
      </c>
      <c r="G35" s="35">
        <v>7.93</v>
      </c>
    </row>
    <row r="36" spans="1:7" s="12" customFormat="1" ht="17.25" customHeight="1">
      <c r="A36" s="56" t="s">
        <v>35</v>
      </c>
      <c r="B36" s="34">
        <v>9971</v>
      </c>
      <c r="C36" s="35">
        <v>10.64174946903316</v>
      </c>
      <c r="D36" s="34">
        <v>8555</v>
      </c>
      <c r="E36" s="35">
        <v>9.846575279398731</v>
      </c>
      <c r="F36" s="34">
        <v>7137</v>
      </c>
      <c r="G36" s="35">
        <v>8.85</v>
      </c>
    </row>
    <row r="37" spans="1:7" s="12" customFormat="1" ht="17.25" customHeight="1">
      <c r="A37" s="56" t="s">
        <v>36</v>
      </c>
      <c r="B37" s="34">
        <v>7717</v>
      </c>
      <c r="C37" s="35">
        <v>8.236122821435051</v>
      </c>
      <c r="D37" s="34">
        <v>7535</v>
      </c>
      <c r="E37" s="35">
        <v>8.67258266864634</v>
      </c>
      <c r="F37" s="34">
        <v>6521</v>
      </c>
      <c r="G37" s="35">
        <v>8.09</v>
      </c>
    </row>
    <row r="38" spans="1:7" s="12" customFormat="1" ht="17.25" customHeight="1">
      <c r="A38" s="56" t="s">
        <v>37</v>
      </c>
      <c r="B38" s="34">
        <v>6546</v>
      </c>
      <c r="C38" s="35">
        <v>6.986349616316424</v>
      </c>
      <c r="D38" s="34">
        <v>6556</v>
      </c>
      <c r="E38" s="35">
        <v>7.545779956953605</v>
      </c>
      <c r="F38" s="34">
        <v>6347</v>
      </c>
      <c r="G38" s="35">
        <v>7.87</v>
      </c>
    </row>
    <row r="39" spans="1:7" s="12" customFormat="1" ht="17.25" customHeight="1">
      <c r="A39" s="56" t="s">
        <v>38</v>
      </c>
      <c r="B39" s="28">
        <v>6756</v>
      </c>
      <c r="C39" s="35">
        <v>7.210476322614384</v>
      </c>
      <c r="D39" s="28">
        <v>6050</v>
      </c>
      <c r="E39" s="27">
        <v>6.963387544168595</v>
      </c>
      <c r="F39" s="28">
        <v>5995</v>
      </c>
      <c r="G39" s="35">
        <v>7.44</v>
      </c>
    </row>
    <row r="40" spans="1:7" s="12" customFormat="1" ht="17.25" customHeight="1">
      <c r="A40" s="56" t="s">
        <v>39</v>
      </c>
      <c r="B40" s="34">
        <v>6404</v>
      </c>
      <c r="C40" s="35">
        <v>6.834797272057804</v>
      </c>
      <c r="D40" s="34">
        <v>6515</v>
      </c>
      <c r="E40" s="35">
        <v>7.498590057893948</v>
      </c>
      <c r="F40" s="34">
        <v>5965</v>
      </c>
      <c r="G40" s="35">
        <v>7.4</v>
      </c>
    </row>
    <row r="41" spans="1:7" s="12" customFormat="1" ht="17.25" customHeight="1">
      <c r="A41" s="56" t="s">
        <v>40</v>
      </c>
      <c r="B41" s="34">
        <v>5594</v>
      </c>
      <c r="C41" s="35">
        <v>5.97030854776567</v>
      </c>
      <c r="D41" s="34">
        <v>5908</v>
      </c>
      <c r="E41" s="35">
        <v>6.799949357181497</v>
      </c>
      <c r="F41" s="34">
        <v>6319</v>
      </c>
      <c r="G41" s="35">
        <v>7.84</v>
      </c>
    </row>
    <row r="42" spans="1:7" s="36" customFormat="1" ht="17.25" customHeight="1">
      <c r="A42" s="56" t="s">
        <v>41</v>
      </c>
      <c r="B42" s="28">
        <v>4978</v>
      </c>
      <c r="C42" s="35">
        <v>5.312870209291653</v>
      </c>
      <c r="D42" s="28">
        <v>5118</v>
      </c>
      <c r="E42" s="35">
        <v>5.890680570422292</v>
      </c>
      <c r="F42" s="28">
        <v>5657</v>
      </c>
      <c r="G42" s="35">
        <v>7.02</v>
      </c>
    </row>
    <row r="43" spans="1:7" s="36" customFormat="1" ht="17.25" customHeight="1">
      <c r="A43" s="56" t="s">
        <v>42</v>
      </c>
      <c r="B43" s="28">
        <v>4453</v>
      </c>
      <c r="C43" s="35">
        <v>4.752553443546752</v>
      </c>
      <c r="D43" s="28">
        <v>4446</v>
      </c>
      <c r="E43" s="35">
        <v>5.117226615103069</v>
      </c>
      <c r="F43" s="28">
        <v>4570</v>
      </c>
      <c r="G43" s="35">
        <v>5.67</v>
      </c>
    </row>
    <row r="44" spans="1:7" s="12" customFormat="1" ht="17.25" customHeight="1">
      <c r="A44" s="56" t="s">
        <v>43</v>
      </c>
      <c r="B44" s="34">
        <v>3111</v>
      </c>
      <c r="C44" s="35">
        <v>3.3202770632997853</v>
      </c>
      <c r="D44" s="34">
        <v>3731</v>
      </c>
      <c r="E44" s="35">
        <v>4.294280814428599</v>
      </c>
      <c r="F44" s="34">
        <v>3844</v>
      </c>
      <c r="G44" s="35">
        <v>4.77</v>
      </c>
    </row>
    <row r="45" spans="1:7" s="12" customFormat="1" ht="17.25" customHeight="1">
      <c r="A45" s="56" t="s">
        <v>44</v>
      </c>
      <c r="B45" s="34">
        <v>1613</v>
      </c>
      <c r="C45" s="35">
        <v>1.7215065583743343</v>
      </c>
      <c r="D45" s="34">
        <v>2505</v>
      </c>
      <c r="E45" s="35">
        <v>2.883187735230137</v>
      </c>
      <c r="F45" s="34">
        <v>3161</v>
      </c>
      <c r="G45" s="35">
        <v>3.92</v>
      </c>
    </row>
    <row r="46" spans="1:7" s="12" customFormat="1" ht="17.25" customHeight="1">
      <c r="A46" s="56" t="s">
        <v>45</v>
      </c>
      <c r="B46" s="34">
        <v>852</v>
      </c>
      <c r="C46" s="35">
        <v>0.9093140655517253</v>
      </c>
      <c r="D46" s="34">
        <v>1173</v>
      </c>
      <c r="E46" s="35">
        <v>1.3500915023652498</v>
      </c>
      <c r="F46" s="34">
        <v>1908</v>
      </c>
      <c r="G46" s="35">
        <v>2.37</v>
      </c>
    </row>
    <row r="47" spans="1:7" s="12" customFormat="1" ht="17.25" customHeight="1">
      <c r="A47" s="56" t="s">
        <v>46</v>
      </c>
      <c r="B47" s="34">
        <v>350</v>
      </c>
      <c r="C47" s="35">
        <v>0.3735445104966007</v>
      </c>
      <c r="D47" s="34">
        <v>511</v>
      </c>
      <c r="E47" s="35">
        <v>0.5881472785239921</v>
      </c>
      <c r="F47" s="34">
        <v>825</v>
      </c>
      <c r="G47" s="35">
        <v>1.02</v>
      </c>
    </row>
    <row r="48" spans="1:7" s="36" customFormat="1" ht="17.25" customHeight="1">
      <c r="A48" s="56" t="s">
        <v>47</v>
      </c>
      <c r="B48" s="28">
        <v>166</v>
      </c>
      <c r="C48" s="35">
        <v>0.17716682497838776</v>
      </c>
      <c r="D48" s="28">
        <v>197</v>
      </c>
      <c r="E48" s="35">
        <v>0.226741710115903</v>
      </c>
      <c r="F48" s="28">
        <v>364</v>
      </c>
      <c r="G48" s="35">
        <v>0.45</v>
      </c>
    </row>
    <row r="49" spans="1:7" s="36" customFormat="1" ht="17.25" customHeight="1">
      <c r="A49" s="187" t="s">
        <v>89</v>
      </c>
      <c r="B49" s="29">
        <v>9</v>
      </c>
      <c r="C49" s="190">
        <v>0.00960543026991259</v>
      </c>
      <c r="D49" s="29">
        <v>0</v>
      </c>
      <c r="E49" s="190">
        <v>0</v>
      </c>
      <c r="F49" s="29"/>
      <c r="G49" s="190">
        <v>0</v>
      </c>
    </row>
    <row r="50" spans="1:7" s="12" customFormat="1" ht="10.5" customHeight="1">
      <c r="A50" s="17"/>
      <c r="B50" s="34"/>
      <c r="C50" s="35"/>
      <c r="D50" s="34"/>
      <c r="E50" s="35"/>
      <c r="F50" s="34"/>
      <c r="G50" s="35">
        <v>0</v>
      </c>
    </row>
    <row r="51" spans="1:7" s="12" customFormat="1" ht="17.25" customHeight="1">
      <c r="A51" s="56" t="s">
        <v>49</v>
      </c>
      <c r="B51" s="34">
        <v>98078</v>
      </c>
      <c r="C51" s="35">
        <v>100</v>
      </c>
      <c r="D51" s="34">
        <v>92864</v>
      </c>
      <c r="E51" s="35">
        <v>100</v>
      </c>
      <c r="F51" s="34">
        <v>87255</v>
      </c>
      <c r="G51" s="35">
        <v>100</v>
      </c>
    </row>
    <row r="52" spans="1:7" s="12" customFormat="1" ht="10.5" customHeight="1">
      <c r="A52" s="17"/>
      <c r="B52" s="34"/>
      <c r="C52" s="35"/>
      <c r="D52" s="34"/>
      <c r="E52" s="35"/>
      <c r="F52" s="34"/>
      <c r="G52" s="35">
        <v>0</v>
      </c>
    </row>
    <row r="53" spans="1:7" s="12" customFormat="1" ht="17.25" customHeight="1">
      <c r="A53" s="56" t="s">
        <v>30</v>
      </c>
      <c r="B53" s="34">
        <v>4552</v>
      </c>
      <c r="C53" s="35">
        <v>4.641203939721446</v>
      </c>
      <c r="D53" s="34">
        <v>3086</v>
      </c>
      <c r="E53" s="35">
        <v>3.323139214334941</v>
      </c>
      <c r="F53" s="34">
        <v>2450</v>
      </c>
      <c r="G53" s="35">
        <v>2.81</v>
      </c>
    </row>
    <row r="54" spans="1:7" s="12" customFormat="1" ht="17.25" customHeight="1">
      <c r="A54" s="56" t="s">
        <v>31</v>
      </c>
      <c r="B54" s="34">
        <v>4926</v>
      </c>
      <c r="C54" s="35">
        <v>5.022533085911213</v>
      </c>
      <c r="D54" s="34">
        <v>4017</v>
      </c>
      <c r="E54" s="35">
        <v>4.325680565127498</v>
      </c>
      <c r="F54" s="34">
        <v>2726</v>
      </c>
      <c r="G54" s="35">
        <v>3.12</v>
      </c>
    </row>
    <row r="55" spans="1:7" s="12" customFormat="1" ht="17.25" customHeight="1">
      <c r="A55" s="56" t="s">
        <v>32</v>
      </c>
      <c r="B55" s="34">
        <v>4455</v>
      </c>
      <c r="C55" s="35">
        <v>4.5423030649075224</v>
      </c>
      <c r="D55" s="34">
        <v>4551</v>
      </c>
      <c r="E55" s="35">
        <v>4.900715024121296</v>
      </c>
      <c r="F55" s="34">
        <v>3838</v>
      </c>
      <c r="G55" s="35">
        <v>4.4</v>
      </c>
    </row>
    <row r="56" spans="1:7" s="12" customFormat="1" ht="17.25" customHeight="1">
      <c r="A56" s="56" t="s">
        <v>33</v>
      </c>
      <c r="B56" s="34">
        <v>7891</v>
      </c>
      <c r="C56" s="35">
        <v>8.045637145945065</v>
      </c>
      <c r="D56" s="34">
        <v>5058</v>
      </c>
      <c r="E56" s="35">
        <v>5.446674707098553</v>
      </c>
      <c r="F56" s="34">
        <v>4959</v>
      </c>
      <c r="G56" s="35">
        <v>5.68</v>
      </c>
    </row>
    <row r="57" spans="1:7" s="12" customFormat="1" ht="17.25" customHeight="1">
      <c r="A57" s="56" t="s">
        <v>34</v>
      </c>
      <c r="B57" s="34">
        <v>10804</v>
      </c>
      <c r="C57" s="35">
        <v>11.01572218030547</v>
      </c>
      <c r="D57" s="34">
        <v>9740</v>
      </c>
      <c r="E57" s="35">
        <v>10.488456237077877</v>
      </c>
      <c r="F57" s="34">
        <v>6060</v>
      </c>
      <c r="G57" s="35">
        <v>6.95</v>
      </c>
    </row>
    <row r="58" spans="1:7" s="12" customFormat="1" ht="17.25" customHeight="1">
      <c r="A58" s="56" t="s">
        <v>35</v>
      </c>
      <c r="B58" s="34">
        <v>9697</v>
      </c>
      <c r="C58" s="35">
        <v>9.887028691449661</v>
      </c>
      <c r="D58" s="34">
        <v>8845</v>
      </c>
      <c r="E58" s="35">
        <v>9.524681254307374</v>
      </c>
      <c r="F58" s="34">
        <v>7749</v>
      </c>
      <c r="G58" s="35">
        <v>8.88</v>
      </c>
    </row>
    <row r="59" spans="1:7" s="12" customFormat="1" ht="17.25" customHeight="1">
      <c r="A59" s="56" t="s">
        <v>36</v>
      </c>
      <c r="B59" s="34">
        <v>7117</v>
      </c>
      <c r="C59" s="35">
        <v>7.256469340728808</v>
      </c>
      <c r="D59" s="34">
        <v>7089</v>
      </c>
      <c r="E59" s="35">
        <v>7.633743969676085</v>
      </c>
      <c r="F59" s="34">
        <v>6414</v>
      </c>
      <c r="G59" s="35">
        <v>7.35</v>
      </c>
    </row>
    <row r="60" spans="1:7" s="12" customFormat="1" ht="17.25" customHeight="1">
      <c r="A60" s="56" t="s">
        <v>37</v>
      </c>
      <c r="B60" s="34">
        <v>6944</v>
      </c>
      <c r="C60" s="35">
        <v>7.0800791206998515</v>
      </c>
      <c r="D60" s="34">
        <v>6369</v>
      </c>
      <c r="E60" s="35">
        <v>6.85841660923501</v>
      </c>
      <c r="F60" s="34">
        <v>6055</v>
      </c>
      <c r="G60" s="35">
        <v>6.94</v>
      </c>
    </row>
    <row r="61" spans="1:7" s="12" customFormat="1" ht="17.25" customHeight="1">
      <c r="A61" s="56" t="s">
        <v>38</v>
      </c>
      <c r="B61" s="34">
        <v>7942</v>
      </c>
      <c r="C61" s="35">
        <v>8.097636574970942</v>
      </c>
      <c r="D61" s="34">
        <v>6646</v>
      </c>
      <c r="E61" s="35">
        <v>7.15670227429359</v>
      </c>
      <c r="F61" s="34">
        <v>6027</v>
      </c>
      <c r="G61" s="35">
        <v>6.91</v>
      </c>
    </row>
    <row r="62" spans="1:7" s="12" customFormat="1" ht="17.25" customHeight="1">
      <c r="A62" s="56" t="s">
        <v>39</v>
      </c>
      <c r="B62" s="34">
        <v>7358</v>
      </c>
      <c r="C62" s="35">
        <v>7.502192132792268</v>
      </c>
      <c r="D62" s="34">
        <v>7779</v>
      </c>
      <c r="E62" s="35">
        <v>8.376766023432115</v>
      </c>
      <c r="F62" s="34">
        <v>6912</v>
      </c>
      <c r="G62" s="35">
        <v>7.92</v>
      </c>
    </row>
    <row r="63" spans="1:7" s="12" customFormat="1" ht="17.25" customHeight="1">
      <c r="A63" s="56" t="s">
        <v>40</v>
      </c>
      <c r="B63" s="34">
        <v>6516</v>
      </c>
      <c r="C63" s="35">
        <v>6.643691755541507</v>
      </c>
      <c r="D63" s="34">
        <v>7004</v>
      </c>
      <c r="E63" s="35">
        <v>7.5422122674017915</v>
      </c>
      <c r="F63" s="34">
        <v>7512</v>
      </c>
      <c r="G63" s="35">
        <v>8.61</v>
      </c>
    </row>
    <row r="64" spans="1:7" s="12" customFormat="1" ht="17.25" customHeight="1">
      <c r="A64" s="56" t="s">
        <v>41</v>
      </c>
      <c r="B64" s="34">
        <v>5658</v>
      </c>
      <c r="C64" s="35">
        <v>5.7688778319296885</v>
      </c>
      <c r="D64" s="34">
        <v>6103</v>
      </c>
      <c r="E64" s="35">
        <v>6.57197622329428</v>
      </c>
      <c r="F64" s="34">
        <v>6623</v>
      </c>
      <c r="G64" s="35">
        <v>7.59</v>
      </c>
    </row>
    <row r="65" spans="1:7" s="12" customFormat="1" ht="17.25" customHeight="1">
      <c r="A65" s="56" t="s">
        <v>42</v>
      </c>
      <c r="B65" s="34">
        <v>5025</v>
      </c>
      <c r="C65" s="35">
        <v>5.123473154020269</v>
      </c>
      <c r="D65" s="34">
        <v>5066</v>
      </c>
      <c r="E65" s="35">
        <v>5.455289455547898</v>
      </c>
      <c r="F65" s="34">
        <v>5613</v>
      </c>
      <c r="G65" s="35">
        <v>6.43</v>
      </c>
    </row>
    <row r="66" spans="1:7" s="12" customFormat="1" ht="17.25" customHeight="1">
      <c r="A66" s="56" t="s">
        <v>43</v>
      </c>
      <c r="B66" s="34">
        <v>3749</v>
      </c>
      <c r="C66" s="35">
        <v>3.822467831725769</v>
      </c>
      <c r="D66" s="34">
        <v>4437</v>
      </c>
      <c r="E66" s="35">
        <v>4.777954858718125</v>
      </c>
      <c r="F66" s="34">
        <v>4703</v>
      </c>
      <c r="G66" s="35">
        <v>5.39</v>
      </c>
    </row>
    <row r="67" spans="1:7" s="12" customFormat="1" ht="17.25" customHeight="1">
      <c r="A67" s="56" t="s">
        <v>44</v>
      </c>
      <c r="B67" s="34">
        <v>2460</v>
      </c>
      <c r="C67" s="35">
        <v>2.508207753012908</v>
      </c>
      <c r="D67" s="34">
        <v>3301</v>
      </c>
      <c r="E67" s="35">
        <v>3.554660578911096</v>
      </c>
      <c r="F67" s="34">
        <v>4094</v>
      </c>
      <c r="G67" s="35">
        <v>4.69</v>
      </c>
    </row>
    <row r="68" spans="1:7" s="12" customFormat="1" ht="17.25" customHeight="1">
      <c r="A68" s="56" t="s">
        <v>45</v>
      </c>
      <c r="B68" s="34">
        <v>1582</v>
      </c>
      <c r="C68" s="35">
        <v>1.6130018964497643</v>
      </c>
      <c r="D68" s="34">
        <v>2008</v>
      </c>
      <c r="E68" s="35">
        <v>2.162301860785665</v>
      </c>
      <c r="F68" s="34">
        <v>2893</v>
      </c>
      <c r="G68" s="35">
        <v>3.32</v>
      </c>
    </row>
    <row r="69" spans="1:7" s="12" customFormat="1" ht="17.25" customHeight="1">
      <c r="A69" s="56" t="s">
        <v>46</v>
      </c>
      <c r="B69" s="34">
        <v>849</v>
      </c>
      <c r="C69" s="35">
        <v>0.8656375537837232</v>
      </c>
      <c r="D69" s="34">
        <v>1143</v>
      </c>
      <c r="E69" s="35">
        <v>1.2308321847002068</v>
      </c>
      <c r="F69" s="34">
        <v>1687</v>
      </c>
      <c r="G69" s="35">
        <v>1.93</v>
      </c>
    </row>
    <row r="70" spans="1:7" s="36" customFormat="1" ht="17.25" customHeight="1">
      <c r="A70" s="56" t="s">
        <v>47</v>
      </c>
      <c r="B70" s="28">
        <v>549</v>
      </c>
      <c r="C70" s="35">
        <v>0.5597585595138563</v>
      </c>
      <c r="D70" s="28">
        <v>622</v>
      </c>
      <c r="E70" s="35">
        <v>0.6697966919365954</v>
      </c>
      <c r="F70" s="28">
        <v>940</v>
      </c>
      <c r="G70" s="35">
        <v>1.08</v>
      </c>
    </row>
    <row r="71" spans="1:7" s="12" customFormat="1" ht="17.25" customHeight="1">
      <c r="A71" s="187" t="s">
        <v>89</v>
      </c>
      <c r="B71" s="29">
        <v>4</v>
      </c>
      <c r="C71" s="190">
        <v>0.0040783865902648915</v>
      </c>
      <c r="D71" s="29">
        <v>0</v>
      </c>
      <c r="E71" s="190">
        <v>0</v>
      </c>
      <c r="F71" s="29"/>
      <c r="G71" s="190">
        <v>0</v>
      </c>
    </row>
    <row r="72" spans="1:5" s="81" customFormat="1" ht="17.25" customHeight="1">
      <c r="A72" s="177" t="s">
        <v>178</v>
      </c>
      <c r="D72" s="158"/>
      <c r="E72" s="178"/>
    </row>
    <row r="73" spans="1:5" s="2" customFormat="1" ht="17.25" customHeight="1">
      <c r="A73" s="4" t="s">
        <v>270</v>
      </c>
      <c r="D73" s="37"/>
      <c r="E73" s="32"/>
    </row>
    <row r="74" spans="1:5" s="2" customFormat="1" ht="15.75" customHeight="1">
      <c r="A74" s="4"/>
      <c r="D74" s="37"/>
      <c r="E74" s="32"/>
    </row>
    <row r="75" ht="13.5">
      <c r="D75" s="38"/>
    </row>
    <row r="76" ht="13.5">
      <c r="D76" s="38"/>
    </row>
    <row r="77" ht="13.5">
      <c r="D77" s="38"/>
    </row>
    <row r="78" ht="13.5">
      <c r="D78" s="38"/>
    </row>
    <row r="79" ht="13.5">
      <c r="D79" s="38"/>
    </row>
    <row r="80" ht="13.5">
      <c r="D80" s="38"/>
    </row>
    <row r="81" ht="13.5">
      <c r="D81" s="38"/>
    </row>
    <row r="82" ht="13.5">
      <c r="D82" s="38"/>
    </row>
    <row r="83" ht="13.5">
      <c r="D83" s="38"/>
    </row>
    <row r="84" ht="13.5">
      <c r="D84" s="38"/>
    </row>
    <row r="85" ht="13.5">
      <c r="D85" s="38"/>
    </row>
    <row r="86" ht="13.5">
      <c r="D86" s="38"/>
    </row>
    <row r="87" ht="13.5">
      <c r="D87" s="38"/>
    </row>
    <row r="88" ht="13.5">
      <c r="D88" s="38"/>
    </row>
    <row r="89" ht="13.5">
      <c r="D89" s="38"/>
    </row>
    <row r="90" ht="13.5">
      <c r="D90" s="38"/>
    </row>
    <row r="91" ht="13.5">
      <c r="D91" s="38"/>
    </row>
    <row r="92" ht="13.5">
      <c r="D92" s="38"/>
    </row>
    <row r="93" ht="13.5">
      <c r="D93" s="38"/>
    </row>
    <row r="94" ht="13.5">
      <c r="D94" s="38"/>
    </row>
    <row r="95" ht="13.5">
      <c r="D95" s="38"/>
    </row>
    <row r="96" ht="13.5">
      <c r="D96" s="38"/>
    </row>
    <row r="97" ht="13.5">
      <c r="D97" s="38"/>
    </row>
    <row r="98" ht="13.5">
      <c r="D98" s="38"/>
    </row>
    <row r="99" ht="13.5">
      <c r="D99" s="38"/>
    </row>
    <row r="100" ht="13.5">
      <c r="D100" s="38"/>
    </row>
    <row r="101" ht="13.5">
      <c r="D101" s="38"/>
    </row>
    <row r="102" ht="13.5">
      <c r="D102" s="38"/>
    </row>
    <row r="103" ht="13.5">
      <c r="D103" s="38"/>
    </row>
    <row r="104" ht="13.5">
      <c r="D104" s="38"/>
    </row>
    <row r="105" ht="13.5">
      <c r="D105" s="38"/>
    </row>
    <row r="106" ht="13.5">
      <c r="D106" s="38"/>
    </row>
    <row r="107" ht="13.5">
      <c r="D107" s="38"/>
    </row>
    <row r="108" ht="13.5">
      <c r="D108" s="38"/>
    </row>
    <row r="109" ht="13.5">
      <c r="D109" s="38"/>
    </row>
    <row r="110" ht="13.5">
      <c r="D110" s="38"/>
    </row>
    <row r="111" ht="13.5">
      <c r="D111" s="38"/>
    </row>
    <row r="112" ht="13.5">
      <c r="D112" s="38"/>
    </row>
    <row r="113" ht="13.5">
      <c r="D113" s="38"/>
    </row>
    <row r="114" ht="13.5">
      <c r="D114" s="38"/>
    </row>
    <row r="115" ht="13.5">
      <c r="D115" s="38"/>
    </row>
    <row r="116" ht="13.5">
      <c r="D116" s="38"/>
    </row>
    <row r="117" ht="13.5">
      <c r="D117" s="38"/>
    </row>
    <row r="118" ht="13.5">
      <c r="D118" s="38"/>
    </row>
    <row r="119" ht="13.5">
      <c r="D119" s="38"/>
    </row>
    <row r="120" ht="13.5">
      <c r="D120" s="38"/>
    </row>
    <row r="121" ht="13.5">
      <c r="D121" s="38"/>
    </row>
    <row r="122" ht="13.5">
      <c r="D122" s="38"/>
    </row>
    <row r="123" ht="13.5">
      <c r="D123" s="38"/>
    </row>
    <row r="124" ht="13.5">
      <c r="D124" s="38"/>
    </row>
    <row r="125" ht="13.5">
      <c r="D125" s="38"/>
    </row>
    <row r="126" ht="13.5">
      <c r="D126" s="38"/>
    </row>
    <row r="127" ht="13.5">
      <c r="D127" s="38"/>
    </row>
    <row r="128" ht="13.5">
      <c r="D128" s="38"/>
    </row>
    <row r="129" ht="13.5">
      <c r="D129" s="38"/>
    </row>
    <row r="130" ht="13.5">
      <c r="D130" s="38"/>
    </row>
    <row r="131" ht="13.5">
      <c r="D131" s="38"/>
    </row>
    <row r="132" ht="13.5">
      <c r="D132" s="38"/>
    </row>
    <row r="133" ht="13.5">
      <c r="D133" s="38"/>
    </row>
    <row r="134" ht="13.5">
      <c r="D134" s="38"/>
    </row>
    <row r="135" ht="13.5">
      <c r="D135" s="38"/>
    </row>
    <row r="136" ht="13.5">
      <c r="D136" s="38"/>
    </row>
    <row r="137" ht="13.5">
      <c r="D137" s="38"/>
    </row>
    <row r="138" ht="13.5">
      <c r="D138" s="38"/>
    </row>
    <row r="139" ht="13.5">
      <c r="D139" s="38"/>
    </row>
    <row r="140" ht="13.5">
      <c r="D140" s="38"/>
    </row>
    <row r="141" ht="13.5">
      <c r="D141" s="38"/>
    </row>
    <row r="142" ht="13.5">
      <c r="D142" s="38"/>
    </row>
    <row r="143" ht="13.5">
      <c r="D143" s="38"/>
    </row>
    <row r="144" ht="13.5">
      <c r="D144" s="38"/>
    </row>
    <row r="145" ht="13.5">
      <c r="D145" s="38"/>
    </row>
    <row r="146" ht="13.5">
      <c r="D146" s="38"/>
    </row>
    <row r="147" ht="13.5">
      <c r="D147" s="38"/>
    </row>
    <row r="148" ht="13.5">
      <c r="D148" s="38"/>
    </row>
    <row r="149" ht="13.5">
      <c r="D149" s="38"/>
    </row>
    <row r="150" ht="13.5">
      <c r="D150" s="38"/>
    </row>
    <row r="151" ht="13.5">
      <c r="D151" s="38"/>
    </row>
    <row r="152" ht="13.5">
      <c r="D152" s="38"/>
    </row>
    <row r="153" ht="13.5">
      <c r="D153" s="38"/>
    </row>
    <row r="154" ht="13.5">
      <c r="D154" s="38"/>
    </row>
    <row r="155" ht="13.5">
      <c r="D155" s="38"/>
    </row>
    <row r="156" ht="13.5">
      <c r="D156" s="38"/>
    </row>
    <row r="157" ht="13.5">
      <c r="D157" s="38"/>
    </row>
    <row r="158" ht="13.5">
      <c r="D158" s="38"/>
    </row>
    <row r="159" ht="13.5">
      <c r="D159" s="38"/>
    </row>
    <row r="160" ht="13.5">
      <c r="D160" s="38"/>
    </row>
    <row r="161" ht="13.5">
      <c r="D161" s="38"/>
    </row>
    <row r="162" ht="13.5">
      <c r="D162" s="38"/>
    </row>
    <row r="163" ht="13.5">
      <c r="D163" s="38"/>
    </row>
    <row r="164" ht="13.5">
      <c r="D164" s="38"/>
    </row>
    <row r="165" ht="13.5">
      <c r="D165" s="38"/>
    </row>
    <row r="166" ht="13.5">
      <c r="D166" s="38"/>
    </row>
    <row r="167" ht="13.5">
      <c r="D167" s="38"/>
    </row>
    <row r="168" ht="13.5">
      <c r="D168" s="38"/>
    </row>
    <row r="169" ht="13.5">
      <c r="D169" s="38"/>
    </row>
    <row r="170" ht="13.5">
      <c r="D170" s="38"/>
    </row>
    <row r="171" ht="13.5">
      <c r="D171" s="38"/>
    </row>
    <row r="172" ht="13.5">
      <c r="D172" s="38"/>
    </row>
    <row r="173" ht="13.5">
      <c r="D173" s="38"/>
    </row>
    <row r="174" ht="13.5">
      <c r="D174" s="38"/>
    </row>
    <row r="175" ht="13.5">
      <c r="D175" s="38"/>
    </row>
    <row r="176" ht="13.5">
      <c r="D176" s="38"/>
    </row>
    <row r="177" ht="13.5">
      <c r="D177" s="38"/>
    </row>
    <row r="178" ht="13.5">
      <c r="D178" s="38"/>
    </row>
    <row r="179" ht="13.5">
      <c r="D179" s="38"/>
    </row>
    <row r="180" ht="13.5">
      <c r="D180" s="38"/>
    </row>
    <row r="181" ht="13.5">
      <c r="D181" s="38"/>
    </row>
    <row r="182" ht="13.5">
      <c r="D182" s="38"/>
    </row>
    <row r="183" ht="13.5">
      <c r="D183" s="38"/>
    </row>
    <row r="184" ht="13.5">
      <c r="D184" s="38"/>
    </row>
    <row r="185" ht="13.5">
      <c r="D185" s="38"/>
    </row>
    <row r="186" ht="13.5">
      <c r="D186" s="38"/>
    </row>
    <row r="187" ht="13.5">
      <c r="D187" s="38"/>
    </row>
    <row r="188" ht="13.5">
      <c r="D188" s="38"/>
    </row>
    <row r="189" ht="13.5">
      <c r="D189" s="38"/>
    </row>
    <row r="190" ht="13.5">
      <c r="D190" s="38"/>
    </row>
    <row r="191" ht="13.5">
      <c r="D191" s="38"/>
    </row>
    <row r="192" ht="13.5">
      <c r="D192" s="38"/>
    </row>
    <row r="193" ht="13.5">
      <c r="D193" s="38"/>
    </row>
    <row r="194" ht="13.5">
      <c r="D194" s="38"/>
    </row>
    <row r="195" ht="13.5">
      <c r="D195" s="38"/>
    </row>
    <row r="196" ht="13.5">
      <c r="D196" s="38"/>
    </row>
    <row r="197" ht="13.5">
      <c r="D197" s="38"/>
    </row>
    <row r="198" ht="13.5">
      <c r="D198" s="38"/>
    </row>
    <row r="199" ht="13.5">
      <c r="D199" s="38"/>
    </row>
    <row r="200" ht="13.5">
      <c r="D200" s="38"/>
    </row>
    <row r="201" ht="13.5">
      <c r="D201" s="38"/>
    </row>
    <row r="202" ht="13.5">
      <c r="D202" s="38"/>
    </row>
    <row r="203" ht="13.5">
      <c r="D203" s="38"/>
    </row>
    <row r="204" ht="13.5">
      <c r="D204" s="38"/>
    </row>
    <row r="205" ht="13.5">
      <c r="D205" s="38"/>
    </row>
    <row r="206" ht="13.5">
      <c r="D206" s="38"/>
    </row>
    <row r="207" ht="13.5">
      <c r="D207" s="38"/>
    </row>
    <row r="208" ht="13.5">
      <c r="D208" s="38"/>
    </row>
    <row r="209" ht="13.5">
      <c r="D209" s="38"/>
    </row>
    <row r="210" ht="13.5">
      <c r="D210" s="38"/>
    </row>
    <row r="211" ht="13.5">
      <c r="D211" s="38"/>
    </row>
    <row r="212" ht="13.5">
      <c r="D212" s="38"/>
    </row>
    <row r="213" ht="13.5">
      <c r="D213" s="38"/>
    </row>
    <row r="214" ht="13.5">
      <c r="D214" s="38"/>
    </row>
    <row r="215" ht="13.5">
      <c r="D215" s="38"/>
    </row>
    <row r="216" ht="13.5">
      <c r="D216" s="38"/>
    </row>
    <row r="217" ht="13.5">
      <c r="D217" s="38"/>
    </row>
    <row r="218" ht="13.5">
      <c r="D218" s="38"/>
    </row>
    <row r="219" ht="13.5">
      <c r="D219" s="38"/>
    </row>
    <row r="220" ht="13.5">
      <c r="D220" s="38"/>
    </row>
    <row r="221" ht="13.5">
      <c r="D221" s="38"/>
    </row>
    <row r="222" ht="13.5">
      <c r="D222" s="38"/>
    </row>
    <row r="223" ht="13.5">
      <c r="D223" s="38"/>
    </row>
    <row r="224" ht="13.5">
      <c r="D224" s="38"/>
    </row>
    <row r="225" ht="13.5">
      <c r="D225" s="38"/>
    </row>
    <row r="226" ht="13.5">
      <c r="D226" s="38"/>
    </row>
    <row r="227" ht="13.5">
      <c r="D227" s="38"/>
    </row>
  </sheetData>
  <sheetProtection/>
  <mergeCells count="5">
    <mergeCell ref="F5:G5"/>
    <mergeCell ref="A2:E2"/>
    <mergeCell ref="A5:A6"/>
    <mergeCell ref="B5:C5"/>
    <mergeCell ref="D5:E5"/>
  </mergeCells>
  <printOptions/>
  <pageMargins left="0.9" right="0.2" top="0.46" bottom="0.29" header="0.42" footer="0.16"/>
  <pageSetup horizontalDpi="300" verticalDpi="3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F33"/>
  <sheetViews>
    <sheetView zoomScalePageLayoutView="0" workbookViewId="0" topLeftCell="A10">
      <selection activeCell="B8" sqref="B8"/>
    </sheetView>
  </sheetViews>
  <sheetFormatPr defaultColWidth="8.88671875" defaultRowHeight="13.5"/>
  <cols>
    <col min="1" max="1" width="10.4453125" style="0" customWidth="1"/>
    <col min="2" max="3" width="9.88671875" style="0" bestFit="1" customWidth="1"/>
    <col min="4" max="4" width="10.4453125" style="0" bestFit="1" customWidth="1"/>
    <col min="5" max="5" width="9.10546875" style="0" bestFit="1" customWidth="1"/>
    <col min="6" max="6" width="9.88671875" style="0" bestFit="1" customWidth="1"/>
    <col min="7" max="7" width="9.10546875" style="0" bestFit="1" customWidth="1"/>
    <col min="8" max="8" width="9.88671875" style="0" bestFit="1" customWidth="1"/>
    <col min="9" max="13" width="9.10546875" style="0" bestFit="1" customWidth="1"/>
    <col min="14" max="14" width="9.88671875" style="0" bestFit="1" customWidth="1"/>
    <col min="15" max="19" width="9.10546875" style="0" bestFit="1" customWidth="1"/>
  </cols>
  <sheetData>
    <row r="2" spans="1:13" s="2" customFormat="1" ht="24.75" customHeight="1">
      <c r="A2" s="265" t="s">
        <v>297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</row>
    <row r="3" s="2" customFormat="1" ht="15" customHeight="1"/>
    <row r="4" s="2" customFormat="1" ht="18" customHeight="1">
      <c r="A4" s="12" t="s">
        <v>215</v>
      </c>
    </row>
    <row r="5" spans="1:19" s="2" customFormat="1" ht="27" customHeight="1">
      <c r="A5" s="253" t="s">
        <v>216</v>
      </c>
      <c r="B5" s="272" t="s">
        <v>217</v>
      </c>
      <c r="C5" s="273"/>
      <c r="D5" s="273"/>
      <c r="E5" s="273"/>
      <c r="F5" s="273"/>
      <c r="G5" s="273"/>
      <c r="H5" s="274" t="s">
        <v>218</v>
      </c>
      <c r="I5" s="273"/>
      <c r="J5" s="273"/>
      <c r="K5" s="273"/>
      <c r="L5" s="273"/>
      <c r="M5" s="275"/>
      <c r="N5" s="272" t="s">
        <v>219</v>
      </c>
      <c r="O5" s="273"/>
      <c r="P5" s="273"/>
      <c r="Q5" s="273"/>
      <c r="R5" s="273"/>
      <c r="S5" s="273"/>
    </row>
    <row r="6" spans="1:49" s="2" customFormat="1" ht="27" customHeight="1">
      <c r="A6" s="254"/>
      <c r="B6" s="99"/>
      <c r="C6" s="5" t="s">
        <v>261</v>
      </c>
      <c r="D6" s="5" t="s">
        <v>220</v>
      </c>
      <c r="E6" s="5" t="s">
        <v>221</v>
      </c>
      <c r="F6" s="5" t="s">
        <v>222</v>
      </c>
      <c r="G6" s="5" t="s">
        <v>223</v>
      </c>
      <c r="H6" s="93"/>
      <c r="I6" s="5" t="s">
        <v>263</v>
      </c>
      <c r="J6" s="5" t="s">
        <v>220</v>
      </c>
      <c r="K6" s="5" t="s">
        <v>221</v>
      </c>
      <c r="L6" s="5" t="s">
        <v>222</v>
      </c>
      <c r="M6" s="5" t="s">
        <v>223</v>
      </c>
      <c r="N6" s="25"/>
      <c r="O6" s="5" t="s">
        <v>263</v>
      </c>
      <c r="P6" s="5" t="s">
        <v>220</v>
      </c>
      <c r="Q6" s="5" t="s">
        <v>221</v>
      </c>
      <c r="R6" s="5" t="s">
        <v>222</v>
      </c>
      <c r="S6" s="5" t="s">
        <v>223</v>
      </c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</row>
    <row r="7" spans="1:84" s="2" customFormat="1" ht="8.25" customHeight="1">
      <c r="A7" s="160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101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</row>
    <row r="8" spans="1:21" s="100" customFormat="1" ht="21.75" customHeight="1">
      <c r="A8" s="168" t="s">
        <v>224</v>
      </c>
      <c r="B8" s="123">
        <v>253252</v>
      </c>
      <c r="C8" s="123">
        <v>134964</v>
      </c>
      <c r="D8" s="123">
        <v>16087</v>
      </c>
      <c r="E8" s="123">
        <v>1559</v>
      </c>
      <c r="F8" s="123">
        <v>100600</v>
      </c>
      <c r="G8" s="123">
        <v>42</v>
      </c>
      <c r="H8" s="123">
        <v>122024</v>
      </c>
      <c r="I8" s="169">
        <v>65471</v>
      </c>
      <c r="J8" s="169">
        <v>1464</v>
      </c>
      <c r="K8" s="169">
        <v>455</v>
      </c>
      <c r="L8" s="169">
        <v>54609</v>
      </c>
      <c r="M8" s="169">
        <v>25</v>
      </c>
      <c r="N8" s="123">
        <v>131228</v>
      </c>
      <c r="O8" s="169">
        <v>69493</v>
      </c>
      <c r="P8" s="169">
        <v>14623</v>
      </c>
      <c r="Q8" s="169">
        <v>1104</v>
      </c>
      <c r="R8" s="169">
        <v>45991</v>
      </c>
      <c r="S8" s="124">
        <v>17</v>
      </c>
      <c r="T8" s="50"/>
      <c r="U8" s="50"/>
    </row>
    <row r="9" spans="1:21" s="100" customFormat="1" ht="21.75" customHeight="1">
      <c r="A9" s="168" t="s">
        <v>225</v>
      </c>
      <c r="B9" s="123">
        <v>213931</v>
      </c>
      <c r="C9" s="123">
        <v>115675</v>
      </c>
      <c r="D9" s="123">
        <v>14693</v>
      </c>
      <c r="E9" s="123">
        <v>1924</v>
      </c>
      <c r="F9" s="123">
        <v>81639</v>
      </c>
      <c r="G9" s="123">
        <v>0</v>
      </c>
      <c r="H9" s="123">
        <v>103194</v>
      </c>
      <c r="I9" s="169">
        <v>56684</v>
      </c>
      <c r="J9" s="169">
        <v>1396</v>
      </c>
      <c r="K9" s="169">
        <v>628</v>
      </c>
      <c r="L9" s="169">
        <v>44486</v>
      </c>
      <c r="M9" s="169">
        <v>0</v>
      </c>
      <c r="N9" s="123">
        <v>110737</v>
      </c>
      <c r="O9" s="169">
        <v>58991</v>
      </c>
      <c r="P9" s="169">
        <v>13297</v>
      </c>
      <c r="Q9" s="169">
        <v>1296</v>
      </c>
      <c r="R9" s="169">
        <v>37153</v>
      </c>
      <c r="S9" s="124">
        <v>0</v>
      </c>
      <c r="T9" s="50"/>
      <c r="U9" s="50"/>
    </row>
    <row r="10" spans="1:21" s="100" customFormat="1" ht="21.75" customHeight="1">
      <c r="A10" s="168" t="s">
        <v>226</v>
      </c>
      <c r="B10" s="123">
        <v>186053</v>
      </c>
      <c r="C10" s="123">
        <v>103064</v>
      </c>
      <c r="D10" s="123">
        <v>13184</v>
      </c>
      <c r="E10" s="123">
        <v>2164</v>
      </c>
      <c r="F10" s="123">
        <v>67641</v>
      </c>
      <c r="G10" s="123">
        <v>0</v>
      </c>
      <c r="H10" s="123">
        <v>89359</v>
      </c>
      <c r="I10" s="169">
        <v>50887</v>
      </c>
      <c r="J10" s="169">
        <v>1385</v>
      </c>
      <c r="K10" s="169">
        <v>778</v>
      </c>
      <c r="L10" s="169">
        <v>36309</v>
      </c>
      <c r="M10" s="169">
        <v>0</v>
      </c>
      <c r="N10" s="123">
        <v>96694</v>
      </c>
      <c r="O10" s="169">
        <v>52177</v>
      </c>
      <c r="P10" s="169">
        <v>11799</v>
      </c>
      <c r="Q10" s="169">
        <v>1386</v>
      </c>
      <c r="R10" s="169">
        <v>31332</v>
      </c>
      <c r="S10" s="124">
        <v>0</v>
      </c>
      <c r="T10" s="50"/>
      <c r="U10" s="50"/>
    </row>
    <row r="11" spans="1:21" s="100" customFormat="1" ht="21.75" customHeight="1">
      <c r="A11" s="168" t="s">
        <v>97</v>
      </c>
      <c r="B11" s="123">
        <v>161237</v>
      </c>
      <c r="C11" s="123">
        <v>88353</v>
      </c>
      <c r="D11" s="123">
        <v>12353</v>
      </c>
      <c r="E11" s="123">
        <v>3620</v>
      </c>
      <c r="F11" s="123">
        <v>56870</v>
      </c>
      <c r="G11" s="123">
        <v>41</v>
      </c>
      <c r="H11" s="123">
        <v>77092</v>
      </c>
      <c r="I11" s="169">
        <v>43639</v>
      </c>
      <c r="J11" s="169">
        <v>1333</v>
      </c>
      <c r="K11" s="169">
        <v>1399</v>
      </c>
      <c r="L11" s="169">
        <v>30700</v>
      </c>
      <c r="M11" s="169">
        <v>21</v>
      </c>
      <c r="N11" s="123">
        <v>84145</v>
      </c>
      <c r="O11" s="169">
        <v>44714</v>
      </c>
      <c r="P11" s="169">
        <v>11020</v>
      </c>
      <c r="Q11" s="169">
        <v>2221</v>
      </c>
      <c r="R11" s="169">
        <v>26170</v>
      </c>
      <c r="S11" s="124">
        <v>20</v>
      </c>
      <c r="T11" s="50"/>
      <c r="U11" s="50"/>
    </row>
    <row r="12" spans="1:21" s="100" customFormat="1" ht="21.75" customHeight="1">
      <c r="A12" s="170" t="s">
        <v>227</v>
      </c>
      <c r="B12" s="123">
        <v>154738</v>
      </c>
      <c r="C12" s="123">
        <v>81487</v>
      </c>
      <c r="D12" s="123">
        <v>12965</v>
      </c>
      <c r="E12" s="123">
        <v>5840</v>
      </c>
      <c r="F12" s="123">
        <v>54446</v>
      </c>
      <c r="G12" s="123">
        <v>0</v>
      </c>
      <c r="H12" s="123">
        <v>73528</v>
      </c>
      <c r="I12" s="123">
        <v>40167</v>
      </c>
      <c r="J12" s="123">
        <v>1707</v>
      </c>
      <c r="K12" s="123">
        <v>2411</v>
      </c>
      <c r="L12" s="123">
        <v>29243</v>
      </c>
      <c r="M12" s="123">
        <v>0</v>
      </c>
      <c r="N12" s="123">
        <v>81210</v>
      </c>
      <c r="O12" s="123">
        <v>41320</v>
      </c>
      <c r="P12" s="123">
        <v>11258</v>
      </c>
      <c r="Q12" s="123">
        <v>3429</v>
      </c>
      <c r="R12" s="123">
        <v>25203</v>
      </c>
      <c r="S12" s="171">
        <v>0</v>
      </c>
      <c r="T12" s="50"/>
      <c r="U12" s="50"/>
    </row>
    <row r="13" spans="1:21" s="100" customFormat="1" ht="21.75" customHeight="1">
      <c r="A13" s="170" t="s">
        <v>262</v>
      </c>
      <c r="B13" s="123">
        <v>149009</v>
      </c>
      <c r="C13" s="123">
        <v>74900</v>
      </c>
      <c r="D13" s="123">
        <v>14143</v>
      </c>
      <c r="E13" s="123">
        <v>8498</v>
      </c>
      <c r="F13" s="123">
        <v>51468</v>
      </c>
      <c r="G13" s="123">
        <v>0</v>
      </c>
      <c r="H13" s="123">
        <v>70768</v>
      </c>
      <c r="I13" s="123">
        <v>36965</v>
      </c>
      <c r="J13" s="123">
        <v>2108</v>
      </c>
      <c r="K13" s="123">
        <v>3620</v>
      </c>
      <c r="L13" s="123">
        <v>28075</v>
      </c>
      <c r="M13" s="123">
        <v>0</v>
      </c>
      <c r="N13" s="123">
        <v>78241</v>
      </c>
      <c r="O13" s="123">
        <v>37935</v>
      </c>
      <c r="P13" s="123">
        <v>12035</v>
      </c>
      <c r="Q13" s="123">
        <v>4878</v>
      </c>
      <c r="R13" s="123">
        <v>23393</v>
      </c>
      <c r="S13" s="171">
        <v>0</v>
      </c>
      <c r="T13" s="50"/>
      <c r="U13" s="50"/>
    </row>
    <row r="14" spans="1:84" s="81" customFormat="1" ht="8.25" customHeight="1">
      <c r="A14" s="176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87"/>
      <c r="U14" s="87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</row>
    <row r="15" spans="1:84" s="2" customFormat="1" ht="21.75" customHeight="1">
      <c r="A15" s="170" t="s">
        <v>228</v>
      </c>
      <c r="B15" s="173">
        <v>10721</v>
      </c>
      <c r="C15" s="122">
        <v>22</v>
      </c>
      <c r="D15" s="122">
        <v>0</v>
      </c>
      <c r="E15" s="122">
        <v>5</v>
      </c>
      <c r="F15" s="122">
        <v>10694</v>
      </c>
      <c r="G15" s="122">
        <v>0</v>
      </c>
      <c r="H15" s="173">
        <v>5762</v>
      </c>
      <c r="I15" s="122">
        <v>9</v>
      </c>
      <c r="J15" s="173">
        <v>0</v>
      </c>
      <c r="K15" s="173">
        <v>2</v>
      </c>
      <c r="L15" s="173">
        <v>5751</v>
      </c>
      <c r="M15" s="173">
        <v>0</v>
      </c>
      <c r="N15" s="173">
        <v>4959</v>
      </c>
      <c r="O15" s="173">
        <v>13</v>
      </c>
      <c r="P15" s="173">
        <v>0</v>
      </c>
      <c r="Q15" s="173">
        <v>3</v>
      </c>
      <c r="R15" s="173">
        <v>4943</v>
      </c>
      <c r="S15" s="174">
        <v>0</v>
      </c>
      <c r="T15" s="86"/>
      <c r="U15" s="86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</row>
    <row r="16" spans="1:84" s="2" customFormat="1" ht="21.75" customHeight="1">
      <c r="A16" s="170" t="s">
        <v>229</v>
      </c>
      <c r="B16" s="173">
        <v>12453</v>
      </c>
      <c r="C16" s="122">
        <v>241</v>
      </c>
      <c r="D16" s="122">
        <v>4</v>
      </c>
      <c r="E16" s="122">
        <v>11</v>
      </c>
      <c r="F16" s="122">
        <v>12197</v>
      </c>
      <c r="G16" s="122">
        <v>0</v>
      </c>
      <c r="H16" s="173">
        <v>6393</v>
      </c>
      <c r="I16" s="122">
        <v>59</v>
      </c>
      <c r="J16" s="173">
        <v>1</v>
      </c>
      <c r="K16" s="173">
        <v>3</v>
      </c>
      <c r="L16" s="173">
        <v>6330</v>
      </c>
      <c r="M16" s="173">
        <v>0</v>
      </c>
      <c r="N16" s="173">
        <v>6060</v>
      </c>
      <c r="O16" s="173">
        <v>182</v>
      </c>
      <c r="P16" s="173">
        <v>3</v>
      </c>
      <c r="Q16" s="173">
        <v>8</v>
      </c>
      <c r="R16" s="173">
        <v>5867</v>
      </c>
      <c r="S16" s="174">
        <v>0</v>
      </c>
      <c r="T16" s="86"/>
      <c r="U16" s="86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</row>
    <row r="17" spans="1:84" s="2" customFormat="1" ht="21.75" customHeight="1">
      <c r="A17" s="170" t="s">
        <v>230</v>
      </c>
      <c r="B17" s="173">
        <v>14886</v>
      </c>
      <c r="C17" s="122">
        <v>2064</v>
      </c>
      <c r="D17" s="122">
        <v>3</v>
      </c>
      <c r="E17" s="122">
        <v>65</v>
      </c>
      <c r="F17" s="122">
        <v>12754</v>
      </c>
      <c r="G17" s="122">
        <v>0</v>
      </c>
      <c r="H17" s="173">
        <v>7137</v>
      </c>
      <c r="I17" s="173">
        <v>668</v>
      </c>
      <c r="J17" s="173">
        <v>1</v>
      </c>
      <c r="K17" s="173">
        <v>16</v>
      </c>
      <c r="L17" s="173">
        <v>6452</v>
      </c>
      <c r="M17" s="173">
        <v>0</v>
      </c>
      <c r="N17" s="173">
        <v>7749</v>
      </c>
      <c r="O17" s="173">
        <v>1396</v>
      </c>
      <c r="P17" s="173">
        <v>2</v>
      </c>
      <c r="Q17" s="173">
        <v>49</v>
      </c>
      <c r="R17" s="173">
        <v>6302</v>
      </c>
      <c r="S17" s="174">
        <v>0</v>
      </c>
      <c r="T17" s="86"/>
      <c r="U17" s="86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</row>
    <row r="18" spans="1:84" s="2" customFormat="1" ht="21.75" customHeight="1">
      <c r="A18" s="170" t="s">
        <v>231</v>
      </c>
      <c r="B18" s="173">
        <v>12935</v>
      </c>
      <c r="C18" s="122">
        <v>5220</v>
      </c>
      <c r="D18" s="122">
        <v>18</v>
      </c>
      <c r="E18" s="122">
        <v>275</v>
      </c>
      <c r="F18" s="122">
        <v>7422</v>
      </c>
      <c r="G18" s="122">
        <v>0</v>
      </c>
      <c r="H18" s="173">
        <v>6521</v>
      </c>
      <c r="I18" s="173">
        <v>2190</v>
      </c>
      <c r="J18" s="173">
        <v>3</v>
      </c>
      <c r="K18" s="173">
        <v>81</v>
      </c>
      <c r="L18" s="173">
        <v>4247</v>
      </c>
      <c r="M18" s="173">
        <v>0</v>
      </c>
      <c r="N18" s="173">
        <v>6414</v>
      </c>
      <c r="O18" s="173">
        <v>3030</v>
      </c>
      <c r="P18" s="173">
        <v>15</v>
      </c>
      <c r="Q18" s="173">
        <v>194</v>
      </c>
      <c r="R18" s="173">
        <v>3175</v>
      </c>
      <c r="S18" s="174">
        <v>0</v>
      </c>
      <c r="T18" s="86"/>
      <c r="U18" s="86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</row>
    <row r="19" spans="1:84" s="2" customFormat="1" ht="21.75" customHeight="1">
      <c r="A19" s="170" t="s">
        <v>232</v>
      </c>
      <c r="B19" s="173">
        <v>12402</v>
      </c>
      <c r="C19" s="122">
        <v>7425</v>
      </c>
      <c r="D19" s="122">
        <v>81</v>
      </c>
      <c r="E19" s="122">
        <v>765</v>
      </c>
      <c r="F19" s="122">
        <v>4131</v>
      </c>
      <c r="G19" s="122">
        <v>0</v>
      </c>
      <c r="H19" s="173">
        <v>6347</v>
      </c>
      <c r="I19" s="173">
        <v>3435</v>
      </c>
      <c r="J19" s="173">
        <v>25</v>
      </c>
      <c r="K19" s="173">
        <v>271</v>
      </c>
      <c r="L19" s="173">
        <v>2616</v>
      </c>
      <c r="M19" s="173">
        <v>0</v>
      </c>
      <c r="N19" s="173">
        <v>6055</v>
      </c>
      <c r="O19" s="173">
        <v>3990</v>
      </c>
      <c r="P19" s="173">
        <v>56</v>
      </c>
      <c r="Q19" s="173">
        <v>494</v>
      </c>
      <c r="R19" s="173">
        <v>1515</v>
      </c>
      <c r="S19" s="174">
        <v>0</v>
      </c>
      <c r="T19" s="86"/>
      <c r="U19" s="86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</row>
    <row r="20" spans="1:84" s="2" customFormat="1" ht="21.75" customHeight="1">
      <c r="A20" s="170" t="s">
        <v>233</v>
      </c>
      <c r="B20" s="173">
        <v>12022</v>
      </c>
      <c r="C20" s="122">
        <v>8357</v>
      </c>
      <c r="D20" s="122">
        <v>169</v>
      </c>
      <c r="E20" s="122">
        <v>1424</v>
      </c>
      <c r="F20" s="122">
        <v>2072</v>
      </c>
      <c r="G20" s="122">
        <v>0</v>
      </c>
      <c r="H20" s="173">
        <v>5995</v>
      </c>
      <c r="I20" s="173">
        <v>3948</v>
      </c>
      <c r="J20" s="173">
        <v>34</v>
      </c>
      <c r="K20" s="173">
        <v>588</v>
      </c>
      <c r="L20" s="173">
        <v>1425</v>
      </c>
      <c r="M20" s="173">
        <v>0</v>
      </c>
      <c r="N20" s="173">
        <v>6027</v>
      </c>
      <c r="O20" s="173">
        <v>4409</v>
      </c>
      <c r="P20" s="173">
        <v>135</v>
      </c>
      <c r="Q20" s="173">
        <v>836</v>
      </c>
      <c r="R20" s="173">
        <v>647</v>
      </c>
      <c r="S20" s="174">
        <v>0</v>
      </c>
      <c r="T20" s="86"/>
      <c r="U20" s="86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</row>
    <row r="21" spans="1:84" s="2" customFormat="1" ht="21.75" customHeight="1">
      <c r="A21" s="170" t="s">
        <v>234</v>
      </c>
      <c r="B21" s="173">
        <v>12877</v>
      </c>
      <c r="C21" s="122">
        <v>9520</v>
      </c>
      <c r="D21" s="122">
        <v>504</v>
      </c>
      <c r="E21" s="122">
        <v>1807</v>
      </c>
      <c r="F21" s="122">
        <v>1046</v>
      </c>
      <c r="G21" s="122">
        <v>0</v>
      </c>
      <c r="H21" s="173">
        <v>5965</v>
      </c>
      <c r="I21" s="173">
        <v>4435</v>
      </c>
      <c r="J21" s="173">
        <v>94</v>
      </c>
      <c r="K21" s="173">
        <v>742</v>
      </c>
      <c r="L21" s="173">
        <v>694</v>
      </c>
      <c r="M21" s="173">
        <v>0</v>
      </c>
      <c r="N21" s="173">
        <v>6912</v>
      </c>
      <c r="O21" s="173">
        <v>5085</v>
      </c>
      <c r="P21" s="173">
        <v>410</v>
      </c>
      <c r="Q21" s="173">
        <v>1065</v>
      </c>
      <c r="R21" s="173">
        <v>352</v>
      </c>
      <c r="S21" s="174">
        <v>0</v>
      </c>
      <c r="T21" s="86"/>
      <c r="U21" s="86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</row>
    <row r="22" spans="1:84" s="2" customFormat="1" ht="21.75" customHeight="1">
      <c r="A22" s="170" t="s">
        <v>235</v>
      </c>
      <c r="B22" s="173">
        <v>13831</v>
      </c>
      <c r="C22" s="122">
        <v>10523</v>
      </c>
      <c r="D22" s="122">
        <v>923</v>
      </c>
      <c r="E22" s="122">
        <v>1839</v>
      </c>
      <c r="F22" s="122">
        <v>546</v>
      </c>
      <c r="G22" s="122">
        <v>0</v>
      </c>
      <c r="H22" s="173">
        <v>6319</v>
      </c>
      <c r="I22" s="173">
        <v>4975</v>
      </c>
      <c r="J22" s="173">
        <v>174</v>
      </c>
      <c r="K22" s="173">
        <v>834</v>
      </c>
      <c r="L22" s="173">
        <v>336</v>
      </c>
      <c r="M22" s="173">
        <v>0</v>
      </c>
      <c r="N22" s="173">
        <v>7512</v>
      </c>
      <c r="O22" s="173">
        <v>5548</v>
      </c>
      <c r="P22" s="173">
        <v>749</v>
      </c>
      <c r="Q22" s="173">
        <v>1005</v>
      </c>
      <c r="R22" s="173">
        <v>210</v>
      </c>
      <c r="S22" s="174">
        <v>0</v>
      </c>
      <c r="T22" s="86"/>
      <c r="U22" s="86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</row>
    <row r="23" spans="1:84" s="2" customFormat="1" ht="21.75" customHeight="1">
      <c r="A23" s="170" t="s">
        <v>236</v>
      </c>
      <c r="B23" s="173">
        <v>12280</v>
      </c>
      <c r="C23" s="122">
        <v>9538</v>
      </c>
      <c r="D23" s="122">
        <v>1281</v>
      </c>
      <c r="E23" s="122">
        <v>1178</v>
      </c>
      <c r="F23" s="122">
        <v>283</v>
      </c>
      <c r="G23" s="122">
        <v>0</v>
      </c>
      <c r="H23" s="173">
        <v>5657</v>
      </c>
      <c r="I23" s="173">
        <v>4756</v>
      </c>
      <c r="J23" s="173">
        <v>229</v>
      </c>
      <c r="K23" s="173">
        <v>537</v>
      </c>
      <c r="L23" s="173">
        <v>135</v>
      </c>
      <c r="M23" s="173">
        <v>0</v>
      </c>
      <c r="N23" s="173">
        <v>6623</v>
      </c>
      <c r="O23" s="173">
        <v>4782</v>
      </c>
      <c r="P23" s="173">
        <v>1052</v>
      </c>
      <c r="Q23" s="173">
        <v>641</v>
      </c>
      <c r="R23" s="173">
        <v>148</v>
      </c>
      <c r="S23" s="174">
        <v>0</v>
      </c>
      <c r="T23" s="86"/>
      <c r="U23" s="86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</row>
    <row r="24" spans="1:84" s="2" customFormat="1" ht="21.75" customHeight="1">
      <c r="A24" s="170" t="s">
        <v>237</v>
      </c>
      <c r="B24" s="173">
        <v>10183</v>
      </c>
      <c r="C24" s="122">
        <v>7751</v>
      </c>
      <c r="D24" s="122">
        <v>1741</v>
      </c>
      <c r="E24" s="122">
        <v>578</v>
      </c>
      <c r="F24" s="122">
        <v>113</v>
      </c>
      <c r="G24" s="122">
        <v>0</v>
      </c>
      <c r="H24" s="173">
        <v>4570</v>
      </c>
      <c r="I24" s="173">
        <v>3975</v>
      </c>
      <c r="J24" s="173">
        <v>257</v>
      </c>
      <c r="K24" s="173">
        <v>298</v>
      </c>
      <c r="L24" s="173">
        <v>40</v>
      </c>
      <c r="M24" s="173">
        <v>0</v>
      </c>
      <c r="N24" s="173">
        <v>5613</v>
      </c>
      <c r="O24" s="173">
        <v>3776</v>
      </c>
      <c r="P24" s="173">
        <v>1484</v>
      </c>
      <c r="Q24" s="173">
        <v>280</v>
      </c>
      <c r="R24" s="173">
        <v>73</v>
      </c>
      <c r="S24" s="174">
        <v>0</v>
      </c>
      <c r="T24" s="86"/>
      <c r="U24" s="86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</row>
    <row r="25" spans="1:84" s="2" customFormat="1" ht="21.75" customHeight="1">
      <c r="A25" s="170" t="s">
        <v>238</v>
      </c>
      <c r="B25" s="173">
        <v>8547</v>
      </c>
      <c r="C25" s="122">
        <v>6080</v>
      </c>
      <c r="D25" s="122">
        <v>2080</v>
      </c>
      <c r="E25" s="122">
        <v>296</v>
      </c>
      <c r="F25" s="122">
        <v>91</v>
      </c>
      <c r="G25" s="122">
        <v>0</v>
      </c>
      <c r="H25" s="173">
        <v>3844</v>
      </c>
      <c r="I25" s="173">
        <v>3375</v>
      </c>
      <c r="J25" s="173">
        <v>300</v>
      </c>
      <c r="K25" s="173">
        <v>142</v>
      </c>
      <c r="L25" s="173">
        <v>27</v>
      </c>
      <c r="M25" s="173">
        <v>0</v>
      </c>
      <c r="N25" s="173">
        <v>4703</v>
      </c>
      <c r="O25" s="173">
        <v>2705</v>
      </c>
      <c r="P25" s="173">
        <v>1780</v>
      </c>
      <c r="Q25" s="173">
        <v>154</v>
      </c>
      <c r="R25" s="173">
        <v>64</v>
      </c>
      <c r="S25" s="174">
        <v>0</v>
      </c>
      <c r="T25" s="86"/>
      <c r="U25" s="86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</row>
    <row r="26" spans="1:84" s="2" customFormat="1" ht="21.75" customHeight="1">
      <c r="A26" s="170" t="s">
        <v>239</v>
      </c>
      <c r="B26" s="173">
        <v>7255</v>
      </c>
      <c r="C26" s="122">
        <v>4636</v>
      </c>
      <c r="D26" s="122">
        <v>2399</v>
      </c>
      <c r="E26" s="122">
        <v>154</v>
      </c>
      <c r="F26" s="122">
        <v>66</v>
      </c>
      <c r="G26" s="122">
        <v>0</v>
      </c>
      <c r="H26" s="173">
        <v>3161</v>
      </c>
      <c r="I26" s="173">
        <v>2715</v>
      </c>
      <c r="J26" s="173">
        <v>364</v>
      </c>
      <c r="K26" s="173">
        <v>70</v>
      </c>
      <c r="L26" s="173">
        <v>12</v>
      </c>
      <c r="M26" s="173">
        <v>0</v>
      </c>
      <c r="N26" s="173">
        <v>4094</v>
      </c>
      <c r="O26" s="173">
        <v>1921</v>
      </c>
      <c r="P26" s="173">
        <v>2035</v>
      </c>
      <c r="Q26" s="173">
        <v>84</v>
      </c>
      <c r="R26" s="173">
        <v>54</v>
      </c>
      <c r="S26" s="174">
        <v>0</v>
      </c>
      <c r="T26" s="86"/>
      <c r="U26" s="86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</row>
    <row r="27" spans="1:84" s="2" customFormat="1" ht="21.75" customHeight="1">
      <c r="A27" s="170" t="s">
        <v>240</v>
      </c>
      <c r="B27" s="173">
        <v>4801</v>
      </c>
      <c r="C27" s="122">
        <v>2429</v>
      </c>
      <c r="D27" s="122">
        <v>2271</v>
      </c>
      <c r="E27" s="122">
        <v>69</v>
      </c>
      <c r="F27" s="122">
        <v>32</v>
      </c>
      <c r="G27" s="122">
        <v>0</v>
      </c>
      <c r="H27" s="173">
        <v>1908</v>
      </c>
      <c r="I27" s="173">
        <v>1597</v>
      </c>
      <c r="J27" s="173">
        <v>282</v>
      </c>
      <c r="K27" s="173">
        <v>24</v>
      </c>
      <c r="L27" s="173">
        <v>5</v>
      </c>
      <c r="M27" s="173">
        <v>0</v>
      </c>
      <c r="N27" s="173">
        <v>2893</v>
      </c>
      <c r="O27" s="173">
        <v>832</v>
      </c>
      <c r="P27" s="173">
        <v>1989</v>
      </c>
      <c r="Q27" s="173">
        <v>45</v>
      </c>
      <c r="R27" s="173">
        <v>27</v>
      </c>
      <c r="S27" s="174">
        <v>0</v>
      </c>
      <c r="T27" s="86"/>
      <c r="U27" s="86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</row>
    <row r="28" spans="1:84" s="2" customFormat="1" ht="21.75" customHeight="1">
      <c r="A28" s="170" t="s">
        <v>241</v>
      </c>
      <c r="B28" s="173">
        <v>2512</v>
      </c>
      <c r="C28" s="122">
        <v>847</v>
      </c>
      <c r="D28" s="122">
        <v>1628</v>
      </c>
      <c r="E28" s="122">
        <v>19</v>
      </c>
      <c r="F28" s="122">
        <v>18</v>
      </c>
      <c r="G28" s="122">
        <v>0</v>
      </c>
      <c r="H28" s="173">
        <v>825</v>
      </c>
      <c r="I28" s="173">
        <v>612</v>
      </c>
      <c r="J28" s="173">
        <v>199</v>
      </c>
      <c r="K28" s="173">
        <v>11</v>
      </c>
      <c r="L28" s="173">
        <v>3</v>
      </c>
      <c r="M28" s="173">
        <v>0</v>
      </c>
      <c r="N28" s="173">
        <v>1687</v>
      </c>
      <c r="O28" s="173">
        <v>235</v>
      </c>
      <c r="P28" s="173">
        <v>1429</v>
      </c>
      <c r="Q28" s="173">
        <v>8</v>
      </c>
      <c r="R28" s="173">
        <v>15</v>
      </c>
      <c r="S28" s="174">
        <v>0</v>
      </c>
      <c r="T28" s="86"/>
      <c r="U28" s="86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</row>
    <row r="29" spans="1:84" s="2" customFormat="1" ht="21.75" customHeight="1">
      <c r="A29" s="170" t="s">
        <v>242</v>
      </c>
      <c r="B29" s="173">
        <v>1304</v>
      </c>
      <c r="C29" s="122">
        <v>247</v>
      </c>
      <c r="D29" s="122">
        <v>1041</v>
      </c>
      <c r="E29" s="122">
        <v>13</v>
      </c>
      <c r="F29" s="122">
        <v>3</v>
      </c>
      <c r="G29" s="122">
        <v>0</v>
      </c>
      <c r="H29" s="173">
        <v>364</v>
      </c>
      <c r="I29" s="173">
        <v>216</v>
      </c>
      <c r="J29" s="173">
        <v>145</v>
      </c>
      <c r="K29" s="173">
        <v>1</v>
      </c>
      <c r="L29" s="173">
        <v>2</v>
      </c>
      <c r="M29" s="173">
        <v>0</v>
      </c>
      <c r="N29" s="173">
        <v>940</v>
      </c>
      <c r="O29" s="173">
        <v>31</v>
      </c>
      <c r="P29" s="173">
        <v>896</v>
      </c>
      <c r="Q29" s="173">
        <v>12</v>
      </c>
      <c r="R29" s="173">
        <v>1</v>
      </c>
      <c r="S29" s="174">
        <v>0</v>
      </c>
      <c r="T29" s="86"/>
      <c r="U29" s="86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</row>
    <row r="30" spans="1:84" s="2" customFormat="1" ht="21.75" customHeight="1">
      <c r="A30" s="170" t="s">
        <v>243</v>
      </c>
      <c r="B30" s="173">
        <v>0</v>
      </c>
      <c r="C30" s="122">
        <v>0</v>
      </c>
      <c r="D30" s="122">
        <v>0</v>
      </c>
      <c r="E30" s="122">
        <v>0</v>
      </c>
      <c r="F30" s="122">
        <v>0</v>
      </c>
      <c r="G30" s="122">
        <v>0</v>
      </c>
      <c r="H30" s="173">
        <v>0</v>
      </c>
      <c r="I30" s="173">
        <v>0</v>
      </c>
      <c r="J30" s="173">
        <v>0</v>
      </c>
      <c r="K30" s="173">
        <v>0</v>
      </c>
      <c r="L30" s="173">
        <v>0</v>
      </c>
      <c r="M30" s="173">
        <v>0</v>
      </c>
      <c r="N30" s="173">
        <v>0</v>
      </c>
      <c r="O30" s="173">
        <v>0</v>
      </c>
      <c r="P30" s="173">
        <v>0</v>
      </c>
      <c r="Q30" s="173">
        <v>0</v>
      </c>
      <c r="R30" s="173">
        <v>0</v>
      </c>
      <c r="S30" s="174">
        <v>0</v>
      </c>
      <c r="T30" s="86"/>
      <c r="U30" s="86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</row>
    <row r="31" spans="1:84" s="2" customFormat="1" ht="13.5" customHeight="1">
      <c r="A31" s="93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 t="s">
        <v>201</v>
      </c>
      <c r="S31" s="175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</row>
    <row r="32" s="2" customFormat="1" ht="16.5" customHeight="1">
      <c r="A32" s="2" t="s">
        <v>244</v>
      </c>
    </row>
    <row r="33" s="2" customFormat="1" ht="16.5" customHeight="1">
      <c r="A33" s="2" t="s">
        <v>245</v>
      </c>
    </row>
  </sheetData>
  <sheetProtection/>
  <mergeCells count="5">
    <mergeCell ref="N5:S5"/>
    <mergeCell ref="A2:M2"/>
    <mergeCell ref="A5:A6"/>
    <mergeCell ref="B5:G5"/>
    <mergeCell ref="H5:M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E54"/>
  <sheetViews>
    <sheetView zoomScalePageLayoutView="0" workbookViewId="0" topLeftCell="A1">
      <selection activeCell="A2" sqref="A2:H2"/>
    </sheetView>
  </sheetViews>
  <sheetFormatPr defaultColWidth="8.88671875" defaultRowHeight="13.5"/>
  <cols>
    <col min="2" max="2" width="9.3359375" style="0" bestFit="1" customWidth="1"/>
    <col min="3" max="8" width="8.99609375" style="0" bestFit="1" customWidth="1"/>
    <col min="9" max="9" width="9.3359375" style="0" bestFit="1" customWidth="1"/>
    <col min="10" max="31" width="8.99609375" style="0" bestFit="1" customWidth="1"/>
  </cols>
  <sheetData>
    <row r="2" spans="1:29" s="130" customFormat="1" ht="24.75" customHeight="1">
      <c r="A2" s="276" t="s">
        <v>298</v>
      </c>
      <c r="B2" s="276"/>
      <c r="C2" s="276"/>
      <c r="D2" s="276"/>
      <c r="E2" s="276"/>
      <c r="F2" s="276"/>
      <c r="G2" s="276"/>
      <c r="H2" s="276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</row>
    <row r="3" s="12" customFormat="1" ht="15" customHeight="1"/>
    <row r="4" s="12" customFormat="1" ht="18" customHeight="1">
      <c r="A4" s="12" t="s">
        <v>215</v>
      </c>
    </row>
    <row r="5" spans="1:31" s="12" customFormat="1" ht="26.25" customHeight="1">
      <c r="A5" s="260" t="s">
        <v>216</v>
      </c>
      <c r="B5" s="277" t="s">
        <v>246</v>
      </c>
      <c r="C5" s="278"/>
      <c r="D5" s="278"/>
      <c r="E5" s="278"/>
      <c r="F5" s="278"/>
      <c r="G5" s="278"/>
      <c r="H5" s="279"/>
      <c r="I5" s="277" t="s">
        <v>247</v>
      </c>
      <c r="J5" s="278"/>
      <c r="K5" s="278"/>
      <c r="L5" s="278"/>
      <c r="M5" s="278"/>
      <c r="N5" s="278"/>
      <c r="O5" s="279"/>
      <c r="P5" s="104" t="s">
        <v>248</v>
      </c>
      <c r="Q5" s="105"/>
      <c r="R5" s="105"/>
      <c r="S5" s="105"/>
      <c r="T5" s="105"/>
      <c r="U5" s="105"/>
      <c r="V5" s="106"/>
      <c r="W5" s="277" t="s">
        <v>249</v>
      </c>
      <c r="X5" s="278"/>
      <c r="Y5" s="278"/>
      <c r="Z5" s="279"/>
      <c r="AA5" s="277" t="s">
        <v>266</v>
      </c>
      <c r="AB5" s="278"/>
      <c r="AC5" s="278"/>
      <c r="AD5" s="253" t="s">
        <v>141</v>
      </c>
      <c r="AE5" s="253" t="s">
        <v>142</v>
      </c>
    </row>
    <row r="6" spans="1:31" s="12" customFormat="1" ht="34.5" customHeight="1">
      <c r="A6" s="260"/>
      <c r="B6" s="107"/>
      <c r="C6" s="9" t="s">
        <v>250</v>
      </c>
      <c r="D6" s="5" t="s">
        <v>251</v>
      </c>
      <c r="E6" s="9" t="s">
        <v>252</v>
      </c>
      <c r="F6" s="9" t="s">
        <v>253</v>
      </c>
      <c r="G6" s="5" t="s">
        <v>254</v>
      </c>
      <c r="H6" s="9" t="s">
        <v>255</v>
      </c>
      <c r="I6" s="107"/>
      <c r="J6" s="9" t="s">
        <v>250</v>
      </c>
      <c r="K6" s="5" t="s">
        <v>251</v>
      </c>
      <c r="L6" s="9" t="s">
        <v>252</v>
      </c>
      <c r="M6" s="9" t="s">
        <v>253</v>
      </c>
      <c r="N6" s="5" t="s">
        <v>254</v>
      </c>
      <c r="O6" s="9" t="s">
        <v>255</v>
      </c>
      <c r="P6" s="107"/>
      <c r="Q6" s="9" t="s">
        <v>250</v>
      </c>
      <c r="R6" s="5" t="s">
        <v>251</v>
      </c>
      <c r="S6" s="9" t="s">
        <v>252</v>
      </c>
      <c r="T6" s="9" t="s">
        <v>253</v>
      </c>
      <c r="U6" s="5" t="s">
        <v>254</v>
      </c>
      <c r="V6" s="9" t="s">
        <v>255</v>
      </c>
      <c r="W6" s="13"/>
      <c r="X6" s="9" t="s">
        <v>253</v>
      </c>
      <c r="Y6" s="5" t="s">
        <v>254</v>
      </c>
      <c r="Z6" s="9" t="s">
        <v>256</v>
      </c>
      <c r="AA6" s="13"/>
      <c r="AB6" s="9" t="s">
        <v>253</v>
      </c>
      <c r="AC6" s="5" t="s">
        <v>254</v>
      </c>
      <c r="AD6" s="254"/>
      <c r="AE6" s="254"/>
    </row>
    <row r="7" spans="1:31" s="12" customFormat="1" ht="8.25" customHeight="1">
      <c r="A7" s="160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101"/>
    </row>
    <row r="8" spans="1:31" s="34" customFormat="1" ht="19.5" customHeight="1">
      <c r="A8" s="161" t="s">
        <v>224</v>
      </c>
      <c r="B8" s="126">
        <v>111268</v>
      </c>
      <c r="C8" s="126">
        <v>37952</v>
      </c>
      <c r="D8" s="126">
        <v>23750</v>
      </c>
      <c r="E8" s="126">
        <v>26299</v>
      </c>
      <c r="F8" s="126">
        <v>2410</v>
      </c>
      <c r="G8" s="281">
        <v>20857</v>
      </c>
      <c r="H8" s="281"/>
      <c r="I8" s="126">
        <v>172355</v>
      </c>
      <c r="J8" s="126">
        <v>38316</v>
      </c>
      <c r="K8" s="126">
        <v>44060</v>
      </c>
      <c r="L8" s="126">
        <v>62750</v>
      </c>
      <c r="M8" s="126">
        <v>6163</v>
      </c>
      <c r="N8" s="280">
        <v>21066</v>
      </c>
      <c r="O8" s="280"/>
      <c r="P8" s="126">
        <v>10289</v>
      </c>
      <c r="Q8" s="126">
        <v>1375</v>
      </c>
      <c r="R8" s="126">
        <v>2063</v>
      </c>
      <c r="S8" s="126">
        <v>2344</v>
      </c>
      <c r="T8" s="126">
        <v>612</v>
      </c>
      <c r="U8" s="280">
        <v>3895</v>
      </c>
      <c r="V8" s="280"/>
      <c r="W8" s="108" t="s">
        <v>257</v>
      </c>
      <c r="X8" s="108" t="s">
        <v>257</v>
      </c>
      <c r="Y8" s="108" t="s">
        <v>257</v>
      </c>
      <c r="Z8" s="108" t="s">
        <v>257</v>
      </c>
      <c r="AA8" s="108" t="s">
        <v>257</v>
      </c>
      <c r="AB8" s="108" t="s">
        <v>257</v>
      </c>
      <c r="AC8" s="108" t="s">
        <v>257</v>
      </c>
      <c r="AD8" s="156">
        <v>20309</v>
      </c>
      <c r="AE8" s="162">
        <v>43</v>
      </c>
    </row>
    <row r="9" spans="1:31" s="34" customFormat="1" ht="19.5" customHeight="1">
      <c r="A9" s="161" t="s">
        <v>225</v>
      </c>
      <c r="B9" s="126">
        <v>79516</v>
      </c>
      <c r="C9" s="126">
        <v>28261</v>
      </c>
      <c r="D9" s="126">
        <v>15142</v>
      </c>
      <c r="E9" s="126">
        <v>18399</v>
      </c>
      <c r="F9" s="126">
        <v>2403</v>
      </c>
      <c r="G9" s="280">
        <v>15311</v>
      </c>
      <c r="H9" s="280"/>
      <c r="I9" s="126">
        <v>154214</v>
      </c>
      <c r="J9" s="126">
        <v>25089</v>
      </c>
      <c r="K9" s="126">
        <v>30570</v>
      </c>
      <c r="L9" s="126">
        <v>66676</v>
      </c>
      <c r="M9" s="126">
        <v>6333</v>
      </c>
      <c r="N9" s="280">
        <v>25546</v>
      </c>
      <c r="O9" s="280"/>
      <c r="P9" s="126">
        <v>9168</v>
      </c>
      <c r="Q9" s="126">
        <v>915</v>
      </c>
      <c r="R9" s="126">
        <v>1274</v>
      </c>
      <c r="S9" s="126">
        <v>1839</v>
      </c>
      <c r="T9" s="126">
        <v>766</v>
      </c>
      <c r="U9" s="282">
        <v>4374</v>
      </c>
      <c r="V9" s="282"/>
      <c r="W9" s="108" t="s">
        <v>257</v>
      </c>
      <c r="X9" s="108" t="s">
        <v>257</v>
      </c>
      <c r="Y9" s="108" t="s">
        <v>257</v>
      </c>
      <c r="Z9" s="108" t="s">
        <v>257</v>
      </c>
      <c r="AA9" s="108" t="s">
        <v>257</v>
      </c>
      <c r="AB9" s="108" t="s">
        <v>257</v>
      </c>
      <c r="AC9" s="108" t="s">
        <v>257</v>
      </c>
      <c r="AD9" s="156">
        <v>13414</v>
      </c>
      <c r="AE9" s="162">
        <v>1</v>
      </c>
    </row>
    <row r="10" spans="1:31" s="34" customFormat="1" ht="19.5" customHeight="1">
      <c r="A10" s="161" t="s">
        <v>226</v>
      </c>
      <c r="B10" s="126">
        <v>58688</v>
      </c>
      <c r="C10" s="126">
        <v>15849</v>
      </c>
      <c r="D10" s="126">
        <v>11910</v>
      </c>
      <c r="E10" s="126">
        <v>12132</v>
      </c>
      <c r="F10" s="126">
        <v>3359</v>
      </c>
      <c r="G10" s="126">
        <v>14845</v>
      </c>
      <c r="H10" s="126">
        <v>593</v>
      </c>
      <c r="I10" s="126">
        <v>139739</v>
      </c>
      <c r="J10" s="126">
        <v>19655</v>
      </c>
      <c r="K10" s="126">
        <v>22862</v>
      </c>
      <c r="L10" s="126">
        <v>60424</v>
      </c>
      <c r="M10" s="126">
        <v>8342</v>
      </c>
      <c r="N10" s="126">
        <v>25689</v>
      </c>
      <c r="O10" s="126">
        <v>2767</v>
      </c>
      <c r="P10" s="126">
        <v>4813</v>
      </c>
      <c r="Q10" s="126">
        <v>858</v>
      </c>
      <c r="R10" s="126">
        <v>848</v>
      </c>
      <c r="S10" s="126">
        <v>1208</v>
      </c>
      <c r="T10" s="126">
        <v>183</v>
      </c>
      <c r="U10" s="126">
        <v>1654</v>
      </c>
      <c r="V10" s="126">
        <v>62</v>
      </c>
      <c r="W10" s="108" t="s">
        <v>257</v>
      </c>
      <c r="X10" s="108" t="s">
        <v>257</v>
      </c>
      <c r="Y10" s="108" t="s">
        <v>257</v>
      </c>
      <c r="Z10" s="108" t="s">
        <v>257</v>
      </c>
      <c r="AA10" s="108" t="s">
        <v>257</v>
      </c>
      <c r="AB10" s="108" t="s">
        <v>257</v>
      </c>
      <c r="AC10" s="108" t="s">
        <v>257</v>
      </c>
      <c r="AD10" s="79">
        <v>9633</v>
      </c>
      <c r="AE10" s="162">
        <v>0</v>
      </c>
    </row>
    <row r="11" spans="1:31" s="34" customFormat="1" ht="19.5" customHeight="1">
      <c r="A11" s="161" t="s">
        <v>97</v>
      </c>
      <c r="B11" s="126">
        <v>46135</v>
      </c>
      <c r="C11" s="126">
        <v>12291</v>
      </c>
      <c r="D11" s="126">
        <v>6363</v>
      </c>
      <c r="E11" s="126">
        <v>8830</v>
      </c>
      <c r="F11" s="126">
        <v>6098</v>
      </c>
      <c r="G11" s="126">
        <v>11613</v>
      </c>
      <c r="H11" s="126">
        <v>940</v>
      </c>
      <c r="I11" s="126">
        <v>118466</v>
      </c>
      <c r="J11" s="126">
        <v>17035</v>
      </c>
      <c r="K11" s="126">
        <v>18457</v>
      </c>
      <c r="L11" s="126">
        <v>47224</v>
      </c>
      <c r="M11" s="126">
        <v>13399</v>
      </c>
      <c r="N11" s="126">
        <v>20185</v>
      </c>
      <c r="O11" s="126">
        <v>2166</v>
      </c>
      <c r="P11" s="126">
        <v>5420</v>
      </c>
      <c r="Q11" s="126">
        <v>952</v>
      </c>
      <c r="R11" s="126">
        <v>1061</v>
      </c>
      <c r="S11" s="126">
        <v>1278</v>
      </c>
      <c r="T11" s="126">
        <v>924</v>
      </c>
      <c r="U11" s="126">
        <v>1149</v>
      </c>
      <c r="V11" s="126">
        <v>56</v>
      </c>
      <c r="W11" s="108">
        <v>897</v>
      </c>
      <c r="X11" s="108">
        <v>234</v>
      </c>
      <c r="Y11" s="108">
        <v>205</v>
      </c>
      <c r="Z11" s="108">
        <v>458</v>
      </c>
      <c r="AA11" s="108" t="s">
        <v>257</v>
      </c>
      <c r="AB11" s="108" t="s">
        <v>257</v>
      </c>
      <c r="AC11" s="108" t="s">
        <v>257</v>
      </c>
      <c r="AD11" s="79">
        <v>9032</v>
      </c>
      <c r="AE11" s="162">
        <v>41</v>
      </c>
    </row>
    <row r="12" spans="1:31" s="34" customFormat="1" ht="19.5" customHeight="1">
      <c r="A12" s="161" t="s">
        <v>227</v>
      </c>
      <c r="B12" s="126">
        <v>38375</v>
      </c>
      <c r="C12" s="126">
        <v>11065</v>
      </c>
      <c r="D12" s="126">
        <v>5964</v>
      </c>
      <c r="E12" s="126">
        <v>5979</v>
      </c>
      <c r="F12" s="126">
        <v>4218</v>
      </c>
      <c r="G12" s="126">
        <v>10470</v>
      </c>
      <c r="H12" s="126">
        <v>679</v>
      </c>
      <c r="I12" s="126">
        <v>120811</v>
      </c>
      <c r="J12" s="126">
        <v>15797</v>
      </c>
      <c r="K12" s="126">
        <v>16813</v>
      </c>
      <c r="L12" s="126">
        <v>45053</v>
      </c>
      <c r="M12" s="126">
        <v>16288</v>
      </c>
      <c r="N12" s="126">
        <v>24304</v>
      </c>
      <c r="O12" s="126">
        <v>2556</v>
      </c>
      <c r="P12" s="126">
        <v>4375</v>
      </c>
      <c r="Q12" s="126">
        <v>735</v>
      </c>
      <c r="R12" s="126">
        <v>725</v>
      </c>
      <c r="S12" s="126">
        <v>809</v>
      </c>
      <c r="T12" s="126">
        <v>838</v>
      </c>
      <c r="U12" s="126">
        <v>1214</v>
      </c>
      <c r="V12" s="126">
        <v>54</v>
      </c>
      <c r="W12" s="108">
        <v>799</v>
      </c>
      <c r="X12" s="126">
        <v>188</v>
      </c>
      <c r="Y12" s="126">
        <v>130</v>
      </c>
      <c r="Z12" s="126">
        <v>481</v>
      </c>
      <c r="AA12" s="108" t="s">
        <v>257</v>
      </c>
      <c r="AB12" s="108" t="s">
        <v>257</v>
      </c>
      <c r="AC12" s="108" t="s">
        <v>257</v>
      </c>
      <c r="AD12" s="126">
        <v>7435</v>
      </c>
      <c r="AE12" s="163">
        <v>0</v>
      </c>
    </row>
    <row r="13" spans="1:31" s="34" customFormat="1" ht="19.5" customHeight="1">
      <c r="A13" s="161" t="s">
        <v>264</v>
      </c>
      <c r="B13" s="126">
        <v>28946</v>
      </c>
      <c r="C13" s="126">
        <v>7944</v>
      </c>
      <c r="D13" s="126">
        <v>5252</v>
      </c>
      <c r="E13" s="126">
        <v>5810</v>
      </c>
      <c r="F13" s="126">
        <v>2897</v>
      </c>
      <c r="G13" s="126">
        <v>6284</v>
      </c>
      <c r="H13" s="126">
        <v>759</v>
      </c>
      <c r="I13" s="126">
        <v>115694</v>
      </c>
      <c r="J13" s="126">
        <v>15346</v>
      </c>
      <c r="K13" s="126">
        <v>15236</v>
      </c>
      <c r="L13" s="126">
        <v>41447</v>
      </c>
      <c r="M13" s="126">
        <v>17590</v>
      </c>
      <c r="N13" s="126">
        <v>23403</v>
      </c>
      <c r="O13" s="126">
        <v>2672</v>
      </c>
      <c r="P13" s="126">
        <v>6742</v>
      </c>
      <c r="Q13" s="126">
        <v>1343</v>
      </c>
      <c r="R13" s="126">
        <v>1153</v>
      </c>
      <c r="S13" s="126">
        <v>1178</v>
      </c>
      <c r="T13" s="126">
        <v>1528</v>
      </c>
      <c r="U13" s="126">
        <v>1451</v>
      </c>
      <c r="V13" s="126">
        <v>89</v>
      </c>
      <c r="W13" s="108">
        <v>1073</v>
      </c>
      <c r="X13" s="126">
        <v>295</v>
      </c>
      <c r="Y13" s="126">
        <v>192</v>
      </c>
      <c r="Z13" s="126">
        <v>586</v>
      </c>
      <c r="AA13" s="108">
        <v>3194</v>
      </c>
      <c r="AB13" s="108">
        <v>1270</v>
      </c>
      <c r="AC13" s="126">
        <v>1924</v>
      </c>
      <c r="AD13" s="28">
        <v>6153</v>
      </c>
      <c r="AE13" s="163">
        <v>0</v>
      </c>
    </row>
    <row r="14" spans="1:31" s="34" customFormat="1" ht="12" customHeight="1">
      <c r="A14" s="164"/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28"/>
      <c r="AE14" s="162"/>
    </row>
    <row r="15" spans="1:31" s="34" customFormat="1" ht="19.5" customHeight="1">
      <c r="A15" s="161" t="s">
        <v>258</v>
      </c>
      <c r="B15" s="108">
        <v>3838</v>
      </c>
      <c r="C15" s="126">
        <v>3838</v>
      </c>
      <c r="D15" s="108">
        <v>0</v>
      </c>
      <c r="E15" s="108">
        <v>0</v>
      </c>
      <c r="F15" s="126">
        <v>0</v>
      </c>
      <c r="G15" s="108">
        <v>0</v>
      </c>
      <c r="H15" s="108">
        <v>0</v>
      </c>
      <c r="I15" s="108">
        <v>0</v>
      </c>
      <c r="J15" s="126">
        <v>0</v>
      </c>
      <c r="K15" s="108">
        <v>0</v>
      </c>
      <c r="L15" s="108">
        <v>0</v>
      </c>
      <c r="M15" s="126">
        <v>0</v>
      </c>
      <c r="N15" s="108">
        <v>0</v>
      </c>
      <c r="O15" s="108">
        <v>0</v>
      </c>
      <c r="P15" s="108">
        <v>0</v>
      </c>
      <c r="Q15" s="126">
        <v>0</v>
      </c>
      <c r="R15" s="108">
        <v>0</v>
      </c>
      <c r="S15" s="108">
        <v>0</v>
      </c>
      <c r="T15" s="126">
        <v>0</v>
      </c>
      <c r="U15" s="108">
        <v>0</v>
      </c>
      <c r="V15" s="108">
        <v>0</v>
      </c>
      <c r="W15" s="28">
        <v>0</v>
      </c>
      <c r="X15" s="108">
        <v>0</v>
      </c>
      <c r="Y15" s="126">
        <v>0</v>
      </c>
      <c r="Z15" s="108">
        <v>0</v>
      </c>
      <c r="AA15" s="28">
        <v>0</v>
      </c>
      <c r="AB15" s="28">
        <v>0</v>
      </c>
      <c r="AC15" s="126">
        <v>0</v>
      </c>
      <c r="AD15" s="28">
        <v>925</v>
      </c>
      <c r="AE15" s="162">
        <v>0</v>
      </c>
    </row>
    <row r="16" spans="1:31" s="34" customFormat="1" ht="19.5" customHeight="1">
      <c r="A16" s="161" t="s">
        <v>259</v>
      </c>
      <c r="B16" s="108">
        <v>8005</v>
      </c>
      <c r="C16" s="126">
        <v>4104</v>
      </c>
      <c r="D16" s="108">
        <v>3881</v>
      </c>
      <c r="E16" s="108">
        <v>20</v>
      </c>
      <c r="F16" s="126">
        <v>0</v>
      </c>
      <c r="G16" s="108">
        <v>0</v>
      </c>
      <c r="H16" s="108">
        <v>0</v>
      </c>
      <c r="I16" s="108">
        <v>19</v>
      </c>
      <c r="J16" s="126">
        <v>6</v>
      </c>
      <c r="K16" s="108">
        <v>13</v>
      </c>
      <c r="L16" s="108">
        <v>0</v>
      </c>
      <c r="M16" s="126">
        <v>0</v>
      </c>
      <c r="N16" s="108">
        <v>0</v>
      </c>
      <c r="O16" s="108">
        <v>0</v>
      </c>
      <c r="P16" s="108">
        <v>5</v>
      </c>
      <c r="Q16" s="126">
        <v>1</v>
      </c>
      <c r="R16" s="108">
        <v>4</v>
      </c>
      <c r="S16" s="108">
        <v>0</v>
      </c>
      <c r="T16" s="126">
        <v>0</v>
      </c>
      <c r="U16" s="108">
        <v>0</v>
      </c>
      <c r="V16" s="108">
        <v>0</v>
      </c>
      <c r="W16" s="28">
        <v>0</v>
      </c>
      <c r="X16" s="108">
        <v>0</v>
      </c>
      <c r="Y16" s="126">
        <v>0</v>
      </c>
      <c r="Z16" s="108">
        <v>0</v>
      </c>
      <c r="AA16" s="28">
        <v>0</v>
      </c>
      <c r="AB16" s="28">
        <v>0</v>
      </c>
      <c r="AC16" s="126">
        <v>0</v>
      </c>
      <c r="AD16" s="28">
        <v>1</v>
      </c>
      <c r="AE16" s="162">
        <v>0</v>
      </c>
    </row>
    <row r="17" spans="1:31" s="34" customFormat="1" ht="19.5" customHeight="1">
      <c r="A17" s="161" t="s">
        <v>228</v>
      </c>
      <c r="B17" s="108">
        <v>9361</v>
      </c>
      <c r="C17" s="126">
        <v>2</v>
      </c>
      <c r="D17" s="108">
        <v>1370</v>
      </c>
      <c r="E17" s="108">
        <v>5773</v>
      </c>
      <c r="F17" s="126">
        <v>1020</v>
      </c>
      <c r="G17" s="108">
        <v>1196</v>
      </c>
      <c r="H17" s="108">
        <v>0</v>
      </c>
      <c r="I17" s="108">
        <v>759</v>
      </c>
      <c r="J17" s="126">
        <v>8</v>
      </c>
      <c r="K17" s="108">
        <v>53</v>
      </c>
      <c r="L17" s="108">
        <v>664</v>
      </c>
      <c r="M17" s="126">
        <v>34</v>
      </c>
      <c r="N17" s="108">
        <v>0</v>
      </c>
      <c r="O17" s="108">
        <v>0</v>
      </c>
      <c r="P17" s="108">
        <v>123</v>
      </c>
      <c r="Q17" s="126">
        <v>2</v>
      </c>
      <c r="R17" s="108">
        <v>10</v>
      </c>
      <c r="S17" s="108">
        <v>86</v>
      </c>
      <c r="T17" s="126">
        <v>13</v>
      </c>
      <c r="U17" s="108">
        <v>12</v>
      </c>
      <c r="V17" s="108">
        <v>0</v>
      </c>
      <c r="W17" s="28">
        <v>2</v>
      </c>
      <c r="X17" s="108">
        <v>2</v>
      </c>
      <c r="Y17" s="126">
        <v>0</v>
      </c>
      <c r="Z17" s="108">
        <v>0</v>
      </c>
      <c r="AA17" s="28">
        <v>469</v>
      </c>
      <c r="AB17" s="28">
        <v>253</v>
      </c>
      <c r="AC17" s="126">
        <v>216</v>
      </c>
      <c r="AD17" s="28">
        <v>7</v>
      </c>
      <c r="AE17" s="162">
        <v>0</v>
      </c>
    </row>
    <row r="18" spans="1:31" s="34" customFormat="1" ht="19.5" customHeight="1">
      <c r="A18" s="161" t="s">
        <v>229</v>
      </c>
      <c r="B18" s="108">
        <v>5531</v>
      </c>
      <c r="C18" s="126">
        <v>0</v>
      </c>
      <c r="D18" s="108">
        <v>0</v>
      </c>
      <c r="E18" s="108">
        <v>10</v>
      </c>
      <c r="F18" s="126">
        <v>1529</v>
      </c>
      <c r="G18" s="108">
        <v>3898</v>
      </c>
      <c r="H18" s="108">
        <v>94</v>
      </c>
      <c r="I18" s="108">
        <v>4482</v>
      </c>
      <c r="J18" s="126">
        <v>8</v>
      </c>
      <c r="K18" s="108">
        <v>60</v>
      </c>
      <c r="L18" s="108">
        <v>1578</v>
      </c>
      <c r="M18" s="126">
        <v>1761</v>
      </c>
      <c r="N18" s="108">
        <v>1070</v>
      </c>
      <c r="O18" s="108">
        <v>5</v>
      </c>
      <c r="P18" s="108">
        <v>289</v>
      </c>
      <c r="Q18" s="126">
        <v>0</v>
      </c>
      <c r="R18" s="108">
        <v>11</v>
      </c>
      <c r="S18" s="108">
        <v>69</v>
      </c>
      <c r="T18" s="126">
        <v>114</v>
      </c>
      <c r="U18" s="108">
        <v>94</v>
      </c>
      <c r="V18" s="108">
        <v>1</v>
      </c>
      <c r="W18" s="28">
        <v>34</v>
      </c>
      <c r="X18" s="108">
        <v>19</v>
      </c>
      <c r="Y18" s="126">
        <v>13</v>
      </c>
      <c r="Z18" s="108">
        <v>2</v>
      </c>
      <c r="AA18" s="28">
        <v>2107</v>
      </c>
      <c r="AB18" s="28">
        <v>745</v>
      </c>
      <c r="AC18" s="126">
        <v>1362</v>
      </c>
      <c r="AD18" s="28">
        <v>10</v>
      </c>
      <c r="AE18" s="162">
        <v>0</v>
      </c>
    </row>
    <row r="19" spans="1:31" s="34" customFormat="1" ht="19.5" customHeight="1">
      <c r="A19" s="161" t="s">
        <v>230</v>
      </c>
      <c r="B19" s="108">
        <v>1523</v>
      </c>
      <c r="C19" s="126">
        <v>0</v>
      </c>
      <c r="D19" s="108">
        <v>0</v>
      </c>
      <c r="E19" s="108">
        <v>2</v>
      </c>
      <c r="F19" s="126">
        <v>214</v>
      </c>
      <c r="G19" s="108">
        <v>984</v>
      </c>
      <c r="H19" s="108">
        <v>323</v>
      </c>
      <c r="I19" s="108">
        <v>12075</v>
      </c>
      <c r="J19" s="126">
        <v>15</v>
      </c>
      <c r="K19" s="108">
        <v>103</v>
      </c>
      <c r="L19" s="108">
        <v>2772</v>
      </c>
      <c r="M19" s="126">
        <v>4164</v>
      </c>
      <c r="N19" s="108">
        <v>4827</v>
      </c>
      <c r="O19" s="108">
        <v>194</v>
      </c>
      <c r="P19" s="108">
        <v>762</v>
      </c>
      <c r="Q19" s="126">
        <v>2</v>
      </c>
      <c r="R19" s="108">
        <v>23</v>
      </c>
      <c r="S19" s="108">
        <v>79</v>
      </c>
      <c r="T19" s="126">
        <v>359</v>
      </c>
      <c r="U19" s="108">
        <v>290</v>
      </c>
      <c r="V19" s="108">
        <v>9</v>
      </c>
      <c r="W19" s="28">
        <v>119</v>
      </c>
      <c r="X19" s="108">
        <v>34</v>
      </c>
      <c r="Y19" s="126">
        <v>34</v>
      </c>
      <c r="Z19" s="108">
        <v>51</v>
      </c>
      <c r="AA19" s="28">
        <v>397</v>
      </c>
      <c r="AB19" s="28">
        <v>146</v>
      </c>
      <c r="AC19" s="126">
        <v>251</v>
      </c>
      <c r="AD19" s="28">
        <v>10</v>
      </c>
      <c r="AE19" s="162">
        <v>0</v>
      </c>
    </row>
    <row r="20" spans="1:31" s="34" customFormat="1" ht="19.5" customHeight="1">
      <c r="A20" s="161" t="s">
        <v>231</v>
      </c>
      <c r="B20" s="108">
        <v>278</v>
      </c>
      <c r="C20" s="126">
        <v>0</v>
      </c>
      <c r="D20" s="108">
        <v>0</v>
      </c>
      <c r="E20" s="108">
        <v>0</v>
      </c>
      <c r="F20" s="126">
        <v>36</v>
      </c>
      <c r="G20" s="108">
        <v>80</v>
      </c>
      <c r="H20" s="108">
        <v>162</v>
      </c>
      <c r="I20" s="108">
        <v>11681</v>
      </c>
      <c r="J20" s="126">
        <v>22</v>
      </c>
      <c r="K20" s="108">
        <v>146</v>
      </c>
      <c r="L20" s="108">
        <v>3358</v>
      </c>
      <c r="M20" s="126">
        <v>3690</v>
      </c>
      <c r="N20" s="108">
        <v>4107</v>
      </c>
      <c r="O20" s="108">
        <v>358</v>
      </c>
      <c r="P20" s="108">
        <v>699</v>
      </c>
      <c r="Q20" s="126">
        <v>4</v>
      </c>
      <c r="R20" s="108">
        <v>27</v>
      </c>
      <c r="S20" s="108">
        <v>89</v>
      </c>
      <c r="T20" s="126">
        <v>324</v>
      </c>
      <c r="U20" s="108">
        <v>238</v>
      </c>
      <c r="V20" s="108">
        <v>17</v>
      </c>
      <c r="W20" s="28">
        <v>164</v>
      </c>
      <c r="X20" s="108">
        <v>37</v>
      </c>
      <c r="Y20" s="126">
        <v>28</v>
      </c>
      <c r="Z20" s="108">
        <v>99</v>
      </c>
      <c r="AA20" s="28">
        <v>103</v>
      </c>
      <c r="AB20" s="28">
        <v>63</v>
      </c>
      <c r="AC20" s="126">
        <v>40</v>
      </c>
      <c r="AD20" s="28">
        <v>10</v>
      </c>
      <c r="AE20" s="162">
        <v>0</v>
      </c>
    </row>
    <row r="21" spans="1:31" s="34" customFormat="1" ht="19.5" customHeight="1">
      <c r="A21" s="161" t="s">
        <v>232</v>
      </c>
      <c r="B21" s="108">
        <v>156</v>
      </c>
      <c r="C21" s="126">
        <v>0</v>
      </c>
      <c r="D21" s="108">
        <v>0</v>
      </c>
      <c r="E21" s="108">
        <v>1</v>
      </c>
      <c r="F21" s="126">
        <v>34</v>
      </c>
      <c r="G21" s="108">
        <v>41</v>
      </c>
      <c r="H21" s="108">
        <v>80</v>
      </c>
      <c r="I21" s="108">
        <v>11576</v>
      </c>
      <c r="J21" s="126">
        <v>46</v>
      </c>
      <c r="K21" s="108">
        <v>246</v>
      </c>
      <c r="L21" s="108">
        <v>4673</v>
      </c>
      <c r="M21" s="126">
        <v>2989</v>
      </c>
      <c r="N21" s="108">
        <v>3201</v>
      </c>
      <c r="O21" s="108">
        <v>421</v>
      </c>
      <c r="P21" s="108">
        <v>441</v>
      </c>
      <c r="Q21" s="126">
        <v>4</v>
      </c>
      <c r="R21" s="108">
        <v>30</v>
      </c>
      <c r="S21" s="108">
        <v>82</v>
      </c>
      <c r="T21" s="126">
        <v>179</v>
      </c>
      <c r="U21" s="108">
        <v>125</v>
      </c>
      <c r="V21" s="108">
        <v>21</v>
      </c>
      <c r="W21" s="28">
        <v>179</v>
      </c>
      <c r="X21" s="108">
        <v>48</v>
      </c>
      <c r="Y21" s="126">
        <v>29</v>
      </c>
      <c r="Z21" s="108">
        <v>102</v>
      </c>
      <c r="AA21" s="28">
        <v>32</v>
      </c>
      <c r="AB21" s="28">
        <v>19</v>
      </c>
      <c r="AC21" s="126">
        <v>13</v>
      </c>
      <c r="AD21" s="28">
        <v>18</v>
      </c>
      <c r="AE21" s="162">
        <v>0</v>
      </c>
    </row>
    <row r="22" spans="1:31" s="34" customFormat="1" ht="19.5" customHeight="1">
      <c r="A22" s="161" t="s">
        <v>233</v>
      </c>
      <c r="B22" s="108">
        <v>93</v>
      </c>
      <c r="C22" s="126">
        <v>0</v>
      </c>
      <c r="D22" s="108">
        <v>0</v>
      </c>
      <c r="E22" s="108">
        <v>0</v>
      </c>
      <c r="F22" s="126">
        <v>20</v>
      </c>
      <c r="G22" s="108">
        <v>32</v>
      </c>
      <c r="H22" s="108">
        <v>41</v>
      </c>
      <c r="I22" s="108">
        <v>11291</v>
      </c>
      <c r="J22" s="126">
        <v>134</v>
      </c>
      <c r="K22" s="108">
        <v>563</v>
      </c>
      <c r="L22" s="108">
        <v>5616</v>
      </c>
      <c r="M22" s="126">
        <v>1854</v>
      </c>
      <c r="N22" s="108">
        <v>2775</v>
      </c>
      <c r="O22" s="108">
        <v>349</v>
      </c>
      <c r="P22" s="108">
        <v>442</v>
      </c>
      <c r="Q22" s="126">
        <v>16</v>
      </c>
      <c r="R22" s="108">
        <v>59</v>
      </c>
      <c r="S22" s="108">
        <v>114</v>
      </c>
      <c r="T22" s="126">
        <v>125</v>
      </c>
      <c r="U22" s="108">
        <v>116</v>
      </c>
      <c r="V22" s="108">
        <v>12</v>
      </c>
      <c r="W22" s="28">
        <v>144</v>
      </c>
      <c r="X22" s="108">
        <v>45</v>
      </c>
      <c r="Y22" s="126">
        <v>17</v>
      </c>
      <c r="Z22" s="108">
        <v>82</v>
      </c>
      <c r="AA22" s="28">
        <v>21</v>
      </c>
      <c r="AB22" s="28">
        <v>8</v>
      </c>
      <c r="AC22" s="126">
        <v>13</v>
      </c>
      <c r="AD22" s="28">
        <v>31</v>
      </c>
      <c r="AE22" s="162">
        <v>0</v>
      </c>
    </row>
    <row r="23" spans="1:31" s="34" customFormat="1" ht="19.5" customHeight="1">
      <c r="A23" s="161" t="s">
        <v>234</v>
      </c>
      <c r="B23" s="108">
        <v>76</v>
      </c>
      <c r="C23" s="126">
        <v>0</v>
      </c>
      <c r="D23" s="108">
        <v>1</v>
      </c>
      <c r="E23" s="108">
        <v>0</v>
      </c>
      <c r="F23" s="126">
        <v>17</v>
      </c>
      <c r="G23" s="108">
        <v>25</v>
      </c>
      <c r="H23" s="108">
        <v>33</v>
      </c>
      <c r="I23" s="108">
        <v>12101</v>
      </c>
      <c r="J23" s="126">
        <v>593</v>
      </c>
      <c r="K23" s="108">
        <v>1627</v>
      </c>
      <c r="L23" s="108">
        <v>5979</v>
      </c>
      <c r="M23" s="126">
        <v>1205</v>
      </c>
      <c r="N23" s="108">
        <v>2368</v>
      </c>
      <c r="O23" s="108">
        <v>329</v>
      </c>
      <c r="P23" s="108">
        <v>501</v>
      </c>
      <c r="Q23" s="126">
        <v>39</v>
      </c>
      <c r="R23" s="108">
        <v>97</v>
      </c>
      <c r="S23" s="108">
        <v>123</v>
      </c>
      <c r="T23" s="126">
        <v>128</v>
      </c>
      <c r="U23" s="108">
        <v>106</v>
      </c>
      <c r="V23" s="108">
        <v>8</v>
      </c>
      <c r="W23" s="28">
        <v>125</v>
      </c>
      <c r="X23" s="108">
        <v>24</v>
      </c>
      <c r="Y23" s="126">
        <v>27</v>
      </c>
      <c r="Z23" s="108">
        <v>74</v>
      </c>
      <c r="AA23" s="28">
        <v>20</v>
      </c>
      <c r="AB23" s="28">
        <v>15</v>
      </c>
      <c r="AC23" s="126">
        <v>5</v>
      </c>
      <c r="AD23" s="28">
        <v>54</v>
      </c>
      <c r="AE23" s="162">
        <v>0</v>
      </c>
    </row>
    <row r="24" spans="1:31" s="34" customFormat="1" ht="19.5" customHeight="1">
      <c r="A24" s="161" t="s">
        <v>235</v>
      </c>
      <c r="B24" s="108">
        <v>53</v>
      </c>
      <c r="C24" s="126">
        <v>0</v>
      </c>
      <c r="D24" s="108">
        <v>0</v>
      </c>
      <c r="E24" s="108">
        <v>2</v>
      </c>
      <c r="F24" s="126">
        <v>14</v>
      </c>
      <c r="G24" s="108">
        <v>17</v>
      </c>
      <c r="H24" s="108">
        <v>20</v>
      </c>
      <c r="I24" s="108">
        <v>13006</v>
      </c>
      <c r="J24" s="126">
        <v>1476</v>
      </c>
      <c r="K24" s="108">
        <v>2980</v>
      </c>
      <c r="L24" s="108">
        <v>5753</v>
      </c>
      <c r="M24" s="126">
        <v>847</v>
      </c>
      <c r="N24" s="108">
        <v>1627</v>
      </c>
      <c r="O24" s="108">
        <v>323</v>
      </c>
      <c r="P24" s="108">
        <v>578</v>
      </c>
      <c r="Q24" s="126">
        <v>81</v>
      </c>
      <c r="R24" s="108">
        <v>202</v>
      </c>
      <c r="S24" s="108">
        <v>139</v>
      </c>
      <c r="T24" s="126">
        <v>74</v>
      </c>
      <c r="U24" s="108">
        <v>72</v>
      </c>
      <c r="V24" s="108">
        <v>10</v>
      </c>
      <c r="W24" s="28">
        <v>104</v>
      </c>
      <c r="X24" s="108">
        <v>28</v>
      </c>
      <c r="Y24" s="126">
        <v>15</v>
      </c>
      <c r="Z24" s="108">
        <v>61</v>
      </c>
      <c r="AA24" s="28">
        <v>13</v>
      </c>
      <c r="AB24" s="28">
        <v>9</v>
      </c>
      <c r="AC24" s="126">
        <v>4</v>
      </c>
      <c r="AD24" s="28">
        <v>77</v>
      </c>
      <c r="AE24" s="162">
        <v>0</v>
      </c>
    </row>
    <row r="25" spans="1:31" s="34" customFormat="1" ht="19.5" customHeight="1">
      <c r="A25" s="161" t="s">
        <v>236</v>
      </c>
      <c r="B25" s="108">
        <v>21</v>
      </c>
      <c r="C25" s="126">
        <v>0</v>
      </c>
      <c r="D25" s="108">
        <v>0</v>
      </c>
      <c r="E25" s="108">
        <v>1</v>
      </c>
      <c r="F25" s="126">
        <v>9</v>
      </c>
      <c r="G25" s="108">
        <v>7</v>
      </c>
      <c r="H25" s="108">
        <v>4</v>
      </c>
      <c r="I25" s="108">
        <v>11449</v>
      </c>
      <c r="J25" s="126">
        <v>2329</v>
      </c>
      <c r="K25" s="108">
        <v>3202</v>
      </c>
      <c r="L25" s="108">
        <v>4201</v>
      </c>
      <c r="M25" s="126">
        <v>430</v>
      </c>
      <c r="N25" s="108">
        <v>1042</v>
      </c>
      <c r="O25" s="108">
        <v>245</v>
      </c>
      <c r="P25" s="108">
        <v>550</v>
      </c>
      <c r="Q25" s="126">
        <v>92</v>
      </c>
      <c r="R25" s="108">
        <v>191</v>
      </c>
      <c r="S25" s="108">
        <v>121</v>
      </c>
      <c r="T25" s="126">
        <v>55</v>
      </c>
      <c r="U25" s="108">
        <v>84</v>
      </c>
      <c r="V25" s="108">
        <v>7</v>
      </c>
      <c r="W25" s="28">
        <v>73</v>
      </c>
      <c r="X25" s="108">
        <v>23</v>
      </c>
      <c r="Y25" s="126">
        <v>11</v>
      </c>
      <c r="Z25" s="108">
        <v>39</v>
      </c>
      <c r="AA25" s="28">
        <v>11</v>
      </c>
      <c r="AB25" s="28">
        <v>5</v>
      </c>
      <c r="AC25" s="126">
        <v>6</v>
      </c>
      <c r="AD25" s="28">
        <v>176</v>
      </c>
      <c r="AE25" s="162">
        <v>0</v>
      </c>
    </row>
    <row r="26" spans="1:31" s="34" customFormat="1" ht="19.5" customHeight="1">
      <c r="A26" s="161" t="s">
        <v>237</v>
      </c>
      <c r="B26" s="108">
        <v>4</v>
      </c>
      <c r="C26" s="126">
        <v>0</v>
      </c>
      <c r="D26" s="108">
        <v>0</v>
      </c>
      <c r="E26" s="108">
        <v>1</v>
      </c>
      <c r="F26" s="126">
        <v>0</v>
      </c>
      <c r="G26" s="108">
        <v>2</v>
      </c>
      <c r="H26" s="108">
        <v>1</v>
      </c>
      <c r="I26" s="108">
        <v>9264</v>
      </c>
      <c r="J26" s="126">
        <v>2835</v>
      </c>
      <c r="K26" s="108">
        <v>2470</v>
      </c>
      <c r="L26" s="108">
        <v>2796</v>
      </c>
      <c r="M26" s="126">
        <v>245</v>
      </c>
      <c r="N26" s="108">
        <v>768</v>
      </c>
      <c r="O26" s="108">
        <v>150</v>
      </c>
      <c r="P26" s="108">
        <v>565</v>
      </c>
      <c r="Q26" s="126">
        <v>173</v>
      </c>
      <c r="R26" s="108">
        <v>147</v>
      </c>
      <c r="S26" s="108">
        <v>109</v>
      </c>
      <c r="T26" s="126">
        <v>46</v>
      </c>
      <c r="U26" s="108">
        <v>88</v>
      </c>
      <c r="V26" s="108">
        <v>2</v>
      </c>
      <c r="W26" s="28">
        <v>39</v>
      </c>
      <c r="X26" s="108">
        <v>9</v>
      </c>
      <c r="Y26" s="126">
        <v>4</v>
      </c>
      <c r="Z26" s="108">
        <v>26</v>
      </c>
      <c r="AA26" s="28">
        <v>8</v>
      </c>
      <c r="AB26" s="28">
        <v>4</v>
      </c>
      <c r="AC26" s="126">
        <v>4</v>
      </c>
      <c r="AD26" s="28">
        <v>303</v>
      </c>
      <c r="AE26" s="162">
        <v>0</v>
      </c>
    </row>
    <row r="27" spans="1:31" s="34" customFormat="1" ht="19.5" customHeight="1">
      <c r="A27" s="161" t="s">
        <v>238</v>
      </c>
      <c r="B27" s="108">
        <v>2</v>
      </c>
      <c r="C27" s="126">
        <v>0</v>
      </c>
      <c r="D27" s="108">
        <v>0</v>
      </c>
      <c r="E27" s="108">
        <v>0</v>
      </c>
      <c r="F27" s="126">
        <v>1</v>
      </c>
      <c r="G27" s="108">
        <v>1</v>
      </c>
      <c r="H27" s="108">
        <v>0</v>
      </c>
      <c r="I27" s="108">
        <v>7172</v>
      </c>
      <c r="J27" s="126">
        <v>2727</v>
      </c>
      <c r="K27" s="108">
        <v>1778</v>
      </c>
      <c r="L27" s="108">
        <v>1784</v>
      </c>
      <c r="M27" s="126">
        <v>147</v>
      </c>
      <c r="N27" s="108">
        <v>627</v>
      </c>
      <c r="O27" s="108">
        <v>109</v>
      </c>
      <c r="P27" s="108">
        <v>617</v>
      </c>
      <c r="Q27" s="126">
        <v>259</v>
      </c>
      <c r="R27" s="108">
        <v>141</v>
      </c>
      <c r="S27" s="108">
        <v>89</v>
      </c>
      <c r="T27" s="126">
        <v>46</v>
      </c>
      <c r="U27" s="108">
        <v>80</v>
      </c>
      <c r="V27" s="108">
        <v>2</v>
      </c>
      <c r="W27" s="28">
        <v>32</v>
      </c>
      <c r="X27" s="108">
        <v>10</v>
      </c>
      <c r="Y27" s="126">
        <v>4</v>
      </c>
      <c r="Z27" s="108">
        <v>18</v>
      </c>
      <c r="AA27" s="28">
        <v>3</v>
      </c>
      <c r="AB27" s="28">
        <v>1</v>
      </c>
      <c r="AC27" s="126">
        <v>2</v>
      </c>
      <c r="AD27" s="28">
        <v>721</v>
      </c>
      <c r="AE27" s="162">
        <v>0</v>
      </c>
    </row>
    <row r="28" spans="1:31" s="34" customFormat="1" ht="19.5" customHeight="1">
      <c r="A28" s="166" t="s">
        <v>265</v>
      </c>
      <c r="B28" s="128">
        <v>5</v>
      </c>
      <c r="C28" s="127">
        <v>0</v>
      </c>
      <c r="D28" s="128">
        <v>0</v>
      </c>
      <c r="E28" s="128">
        <v>0</v>
      </c>
      <c r="F28" s="127">
        <v>3</v>
      </c>
      <c r="G28" s="127">
        <v>1</v>
      </c>
      <c r="H28" s="128">
        <v>1</v>
      </c>
      <c r="I28" s="128">
        <v>10819</v>
      </c>
      <c r="J28" s="127">
        <v>5147</v>
      </c>
      <c r="K28" s="128">
        <v>1995</v>
      </c>
      <c r="L28" s="128">
        <v>2273</v>
      </c>
      <c r="M28" s="127">
        <v>224</v>
      </c>
      <c r="N28" s="128">
        <v>991</v>
      </c>
      <c r="O28" s="128">
        <v>189</v>
      </c>
      <c r="P28" s="128">
        <v>1170</v>
      </c>
      <c r="Q28" s="127">
        <v>670</v>
      </c>
      <c r="R28" s="128">
        <v>211</v>
      </c>
      <c r="S28" s="128">
        <v>78</v>
      </c>
      <c r="T28" s="127">
        <v>65</v>
      </c>
      <c r="U28" s="128">
        <v>146</v>
      </c>
      <c r="V28" s="128">
        <v>0</v>
      </c>
      <c r="W28" s="29">
        <v>58</v>
      </c>
      <c r="X28" s="128">
        <v>16</v>
      </c>
      <c r="Y28" s="127">
        <v>10</v>
      </c>
      <c r="Z28" s="128">
        <v>32</v>
      </c>
      <c r="AA28" s="29">
        <v>10</v>
      </c>
      <c r="AB28" s="29">
        <v>2</v>
      </c>
      <c r="AC28" s="127">
        <v>8</v>
      </c>
      <c r="AD28" s="29">
        <v>3810</v>
      </c>
      <c r="AE28" s="167">
        <v>0</v>
      </c>
    </row>
    <row r="29" spans="1:31" s="12" customFormat="1" ht="16.5" customHeight="1">
      <c r="A29" s="2" t="s">
        <v>244</v>
      </c>
      <c r="AD29" s="34"/>
      <c r="AE29" s="34"/>
    </row>
    <row r="30" spans="1:31" s="12" customFormat="1" ht="16.5" customHeight="1">
      <c r="A30" s="12" t="s">
        <v>260</v>
      </c>
      <c r="AD30" s="108"/>
      <c r="AE30" s="28"/>
    </row>
    <row r="31" spans="30:31" s="12" customFormat="1" ht="13.5">
      <c r="AD31" s="36"/>
      <c r="AE31" s="36"/>
    </row>
    <row r="32" s="12" customFormat="1" ht="13.5"/>
    <row r="33" s="12" customFormat="1" ht="13.5"/>
    <row r="34" s="12" customFormat="1" ht="13.5"/>
    <row r="35" s="12" customFormat="1" ht="13.5"/>
    <row r="36" s="12" customFormat="1" ht="13.5"/>
    <row r="37" s="12" customFormat="1" ht="13.5"/>
    <row r="38" s="12" customFormat="1" ht="13.5"/>
    <row r="39" s="12" customFormat="1" ht="13.5"/>
    <row r="40" s="12" customFormat="1" ht="13.5"/>
    <row r="41" s="12" customFormat="1" ht="13.5"/>
    <row r="42" s="12" customFormat="1" ht="13.5"/>
    <row r="43" s="12" customFormat="1" ht="13.5"/>
    <row r="44" s="12" customFormat="1" ht="13.5"/>
    <row r="45" s="12" customFormat="1" ht="13.5"/>
    <row r="46" s="12" customFormat="1" ht="13.5"/>
    <row r="47" s="12" customFormat="1" ht="13.5"/>
    <row r="48" s="12" customFormat="1" ht="13.5"/>
    <row r="49" s="12" customFormat="1" ht="13.5"/>
    <row r="50" s="12" customFormat="1" ht="13.5"/>
    <row r="51" s="12" customFormat="1" ht="13.5"/>
    <row r="52" s="12" customFormat="1" ht="13.5"/>
    <row r="53" spans="30:31" ht="13.5">
      <c r="AD53" s="12"/>
      <c r="AE53" s="12"/>
    </row>
    <row r="54" spans="30:31" ht="13.5">
      <c r="AD54" s="12"/>
      <c r="AE54" s="12"/>
    </row>
  </sheetData>
  <sheetProtection/>
  <mergeCells count="14">
    <mergeCell ref="AE5:AE6"/>
    <mergeCell ref="W5:Z5"/>
    <mergeCell ref="U8:V8"/>
    <mergeCell ref="N8:O8"/>
    <mergeCell ref="G8:H8"/>
    <mergeCell ref="G9:H9"/>
    <mergeCell ref="N9:O9"/>
    <mergeCell ref="U9:V9"/>
    <mergeCell ref="A2:H2"/>
    <mergeCell ref="A5:A6"/>
    <mergeCell ref="B5:H5"/>
    <mergeCell ref="I5:O5"/>
    <mergeCell ref="AA5:AC5"/>
    <mergeCell ref="AD5:A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3"/>
  <sheetViews>
    <sheetView zoomScalePageLayoutView="0" workbookViewId="0" topLeftCell="A1">
      <selection activeCell="F19" sqref="F19"/>
    </sheetView>
  </sheetViews>
  <sheetFormatPr defaultColWidth="8.88671875" defaultRowHeight="13.5"/>
  <cols>
    <col min="1" max="1" width="9.77734375" style="0" customWidth="1"/>
  </cols>
  <sheetData>
    <row r="2" spans="1:8" s="131" customFormat="1" ht="24.75" customHeight="1">
      <c r="A2" s="284" t="s">
        <v>175</v>
      </c>
      <c r="B2" s="284"/>
      <c r="C2" s="284"/>
      <c r="D2" s="284"/>
      <c r="E2" s="284"/>
      <c r="F2" s="284"/>
      <c r="G2" s="284"/>
      <c r="H2" s="284"/>
    </row>
    <row r="3" s="50" customFormat="1" ht="15" customHeight="1"/>
    <row r="4" s="50" customFormat="1" ht="18" customHeight="1">
      <c r="A4" s="50" t="s">
        <v>143</v>
      </c>
    </row>
    <row r="5" spans="1:9" s="50" customFormat="1" ht="53.25" customHeight="1">
      <c r="A5" s="109" t="s">
        <v>155</v>
      </c>
      <c r="B5" s="110" t="s">
        <v>144</v>
      </c>
      <c r="C5" s="110" t="s">
        <v>145</v>
      </c>
      <c r="D5" s="110" t="s">
        <v>146</v>
      </c>
      <c r="E5" s="110" t="s">
        <v>147</v>
      </c>
      <c r="F5" s="110" t="s">
        <v>148</v>
      </c>
      <c r="G5" s="110" t="s">
        <v>149</v>
      </c>
      <c r="H5" s="110" t="s">
        <v>150</v>
      </c>
      <c r="I5" s="111" t="s">
        <v>142</v>
      </c>
    </row>
    <row r="6" spans="1:9" s="50" customFormat="1" ht="30" customHeight="1">
      <c r="A6" s="112" t="s">
        <v>137</v>
      </c>
      <c r="B6" s="113">
        <f>SUM(C6:I6)</f>
        <v>86120</v>
      </c>
      <c r="C6" s="50">
        <v>33008</v>
      </c>
      <c r="D6" s="50">
        <v>24500</v>
      </c>
      <c r="E6" s="286">
        <v>26597</v>
      </c>
      <c r="F6" s="286"/>
      <c r="G6" s="286"/>
      <c r="H6" s="50">
        <v>2015</v>
      </c>
      <c r="I6" s="114">
        <v>0</v>
      </c>
    </row>
    <row r="7" spans="1:9" s="50" customFormat="1" ht="30" customHeight="1">
      <c r="A7" s="112" t="s">
        <v>138</v>
      </c>
      <c r="B7" s="113">
        <f>SUM(C7:I7)</f>
        <v>75249</v>
      </c>
      <c r="C7" s="50">
        <v>28229</v>
      </c>
      <c r="D7" s="50">
        <v>24774</v>
      </c>
      <c r="E7" s="50">
        <v>2966</v>
      </c>
      <c r="F7" s="285">
        <v>18047</v>
      </c>
      <c r="G7" s="285"/>
      <c r="H7" s="50">
        <v>1233</v>
      </c>
      <c r="I7" s="114">
        <v>0</v>
      </c>
    </row>
    <row r="8" spans="1:9" s="50" customFormat="1" ht="30" customHeight="1">
      <c r="A8" s="112" t="s">
        <v>139</v>
      </c>
      <c r="B8" s="113">
        <f>SUM(C8:I8)</f>
        <v>69385</v>
      </c>
      <c r="C8" s="50">
        <v>28689</v>
      </c>
      <c r="D8" s="50">
        <v>26572</v>
      </c>
      <c r="E8" s="50">
        <v>3377</v>
      </c>
      <c r="F8" s="50">
        <v>1238</v>
      </c>
      <c r="G8" s="50">
        <v>8628</v>
      </c>
      <c r="H8" s="50">
        <v>881</v>
      </c>
      <c r="I8" s="114">
        <v>0</v>
      </c>
    </row>
    <row r="9" spans="1:9" s="50" customFormat="1" ht="30" customHeight="1">
      <c r="A9" s="112" t="s">
        <v>97</v>
      </c>
      <c r="B9" s="113">
        <f>SUM(C9:I9)</f>
        <v>63086</v>
      </c>
      <c r="C9" s="50">
        <v>27686</v>
      </c>
      <c r="D9" s="50">
        <v>20594</v>
      </c>
      <c r="E9" s="50">
        <v>4727</v>
      </c>
      <c r="F9" s="50">
        <v>2462</v>
      </c>
      <c r="G9" s="50">
        <v>6217</v>
      </c>
      <c r="H9" s="50">
        <v>1393</v>
      </c>
      <c r="I9" s="114">
        <v>7</v>
      </c>
    </row>
    <row r="10" spans="1:9" s="50" customFormat="1" ht="30" customHeight="1">
      <c r="A10" s="112" t="s">
        <v>121</v>
      </c>
      <c r="B10" s="113">
        <f>SUM(C10:I10)</f>
        <v>66983</v>
      </c>
      <c r="C10" s="50">
        <v>29228</v>
      </c>
      <c r="D10" s="50">
        <v>16123</v>
      </c>
      <c r="E10" s="50">
        <v>11974</v>
      </c>
      <c r="F10" s="50">
        <v>3471</v>
      </c>
      <c r="G10" s="50">
        <v>4348</v>
      </c>
      <c r="H10" s="50">
        <v>1839</v>
      </c>
      <c r="I10" s="50">
        <v>0</v>
      </c>
    </row>
    <row r="11" spans="1:9" s="50" customFormat="1" ht="30" customHeight="1">
      <c r="A11" s="112" t="s">
        <v>189</v>
      </c>
      <c r="B11" s="113">
        <v>69185</v>
      </c>
      <c r="C11" s="50">
        <v>29642</v>
      </c>
      <c r="D11" s="50">
        <v>15055</v>
      </c>
      <c r="E11" s="116">
        <v>16961</v>
      </c>
      <c r="F11" s="116">
        <v>3386</v>
      </c>
      <c r="G11" s="116">
        <v>2598</v>
      </c>
      <c r="H11" s="116">
        <v>1543</v>
      </c>
      <c r="I11" s="116">
        <v>0</v>
      </c>
    </row>
    <row r="12" spans="1:4" s="50" customFormat="1" ht="16.5" customHeight="1">
      <c r="A12" s="136" t="s">
        <v>177</v>
      </c>
      <c r="B12" s="136"/>
      <c r="C12" s="136"/>
      <c r="D12" s="136"/>
    </row>
    <row r="13" spans="1:3" s="50" customFormat="1" ht="16.5" customHeight="1">
      <c r="A13" s="283" t="s">
        <v>140</v>
      </c>
      <c r="B13" s="283"/>
      <c r="C13" s="283"/>
    </row>
    <row r="14" s="50" customFormat="1" ht="13.5"/>
    <row r="15" s="50" customFormat="1" ht="13.5"/>
    <row r="16" s="50" customFormat="1" ht="13.5"/>
    <row r="17" s="50" customFormat="1" ht="13.5"/>
    <row r="18" s="50" customFormat="1" ht="13.5"/>
    <row r="19" s="50" customFormat="1" ht="13.5"/>
    <row r="20" s="50" customFormat="1" ht="13.5"/>
    <row r="21" s="50" customFormat="1" ht="13.5"/>
    <row r="22" s="50" customFormat="1" ht="13.5"/>
    <row r="23" s="50" customFormat="1" ht="13.5"/>
  </sheetData>
  <sheetProtection/>
  <mergeCells count="4">
    <mergeCell ref="A13:C13"/>
    <mergeCell ref="A2:H2"/>
    <mergeCell ref="F7:G7"/>
    <mergeCell ref="E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13"/>
  <sheetViews>
    <sheetView zoomScalePageLayoutView="0" workbookViewId="0" topLeftCell="A1">
      <selection activeCell="F25" sqref="F25"/>
    </sheetView>
  </sheetViews>
  <sheetFormatPr defaultColWidth="8.88671875" defaultRowHeight="13.5"/>
  <cols>
    <col min="1" max="1" width="10.77734375" style="0" customWidth="1"/>
  </cols>
  <sheetData>
    <row r="2" spans="1:8" s="131" customFormat="1" ht="24.75" customHeight="1">
      <c r="A2" s="284" t="s">
        <v>176</v>
      </c>
      <c r="B2" s="284"/>
      <c r="C2" s="284"/>
      <c r="D2" s="284"/>
      <c r="E2" s="284"/>
      <c r="F2" s="284"/>
      <c r="G2" s="284"/>
      <c r="H2" s="284"/>
    </row>
    <row r="3" s="50" customFormat="1" ht="15" customHeight="1"/>
    <row r="4" s="50" customFormat="1" ht="18" customHeight="1">
      <c r="A4" s="50" t="s">
        <v>151</v>
      </c>
    </row>
    <row r="5" spans="1:8" s="50" customFormat="1" ht="33.75" customHeight="1">
      <c r="A5" s="287" t="s">
        <v>154</v>
      </c>
      <c r="B5" s="289" t="s">
        <v>144</v>
      </c>
      <c r="C5" s="289" t="s">
        <v>152</v>
      </c>
      <c r="D5" s="289"/>
      <c r="E5" s="289"/>
      <c r="F5" s="289"/>
      <c r="G5" s="289"/>
      <c r="H5" s="290"/>
    </row>
    <row r="6" spans="1:8" s="50" customFormat="1" ht="38.25" customHeight="1">
      <c r="A6" s="288"/>
      <c r="B6" s="289"/>
      <c r="C6" s="117">
        <v>1</v>
      </c>
      <c r="D6" s="117">
        <v>2</v>
      </c>
      <c r="E6" s="117">
        <v>3</v>
      </c>
      <c r="F6" s="117">
        <v>4</v>
      </c>
      <c r="G6" s="117">
        <v>5</v>
      </c>
      <c r="H6" s="111" t="s">
        <v>153</v>
      </c>
    </row>
    <row r="7" spans="1:8" s="50" customFormat="1" ht="29.25" customHeight="1">
      <c r="A7" s="112" t="s">
        <v>138</v>
      </c>
      <c r="B7" s="113">
        <f>SUM(C7:H7)</f>
        <v>75249</v>
      </c>
      <c r="C7" s="50">
        <v>24313</v>
      </c>
      <c r="D7" s="50">
        <v>20967</v>
      </c>
      <c r="E7" s="50">
        <v>11133</v>
      </c>
      <c r="F7" s="50">
        <v>9604</v>
      </c>
      <c r="G7" s="50">
        <v>6002</v>
      </c>
      <c r="H7" s="50">
        <v>3230</v>
      </c>
    </row>
    <row r="8" spans="1:8" s="50" customFormat="1" ht="29.25" customHeight="1">
      <c r="A8" s="112" t="s">
        <v>139</v>
      </c>
      <c r="B8" s="113">
        <f>SUM(C8:H8)</f>
        <v>69385</v>
      </c>
      <c r="C8" s="50">
        <v>11727</v>
      </c>
      <c r="D8" s="50">
        <v>14719</v>
      </c>
      <c r="E8" s="50">
        <v>15312</v>
      </c>
      <c r="F8" s="50">
        <v>15537</v>
      </c>
      <c r="G8" s="50">
        <v>7636</v>
      </c>
      <c r="H8" s="50">
        <v>4454</v>
      </c>
    </row>
    <row r="9" spans="1:8" s="50" customFormat="1" ht="29.25" customHeight="1">
      <c r="A9" s="112" t="s">
        <v>97</v>
      </c>
      <c r="B9" s="113">
        <f>SUM(C9:H9)</f>
        <v>63086</v>
      </c>
      <c r="C9" s="50">
        <v>6791</v>
      </c>
      <c r="D9" s="50">
        <v>9115</v>
      </c>
      <c r="E9" s="50">
        <v>15261</v>
      </c>
      <c r="F9" s="50">
        <v>17623</v>
      </c>
      <c r="G9" s="50">
        <v>10267</v>
      </c>
      <c r="H9" s="50">
        <v>4029</v>
      </c>
    </row>
    <row r="10" spans="1:8" s="50" customFormat="1" ht="29.25" customHeight="1">
      <c r="A10" s="112" t="s">
        <v>121</v>
      </c>
      <c r="B10" s="113">
        <f>SUM(C10:H10)</f>
        <v>66983</v>
      </c>
      <c r="C10" s="50">
        <v>5351</v>
      </c>
      <c r="D10" s="50">
        <v>10036</v>
      </c>
      <c r="E10" s="50">
        <v>15066</v>
      </c>
      <c r="F10" s="113">
        <v>19168</v>
      </c>
      <c r="G10" s="113">
        <v>11359</v>
      </c>
      <c r="H10" s="113">
        <v>6003</v>
      </c>
    </row>
    <row r="11" spans="1:8" s="50" customFormat="1" ht="29.25" customHeight="1">
      <c r="A11" s="112" t="s">
        <v>189</v>
      </c>
      <c r="B11" s="113">
        <v>69185</v>
      </c>
      <c r="C11" s="50">
        <v>8085</v>
      </c>
      <c r="D11" s="50">
        <v>9944</v>
      </c>
      <c r="E11" s="116">
        <v>14321</v>
      </c>
      <c r="F11" s="116">
        <v>20898</v>
      </c>
      <c r="G11" s="116">
        <v>10971</v>
      </c>
      <c r="H11" s="116">
        <v>4966</v>
      </c>
    </row>
    <row r="12" spans="1:4" s="50" customFormat="1" ht="16.5" customHeight="1">
      <c r="A12" s="136" t="s">
        <v>177</v>
      </c>
      <c r="B12" s="136"/>
      <c r="C12" s="136"/>
      <c r="D12" s="136"/>
    </row>
    <row r="13" spans="1:3" s="50" customFormat="1" ht="16.5" customHeight="1">
      <c r="A13" s="283"/>
      <c r="B13" s="283"/>
      <c r="C13" s="283"/>
    </row>
    <row r="14" s="50" customFormat="1" ht="13.5"/>
    <row r="15" s="50" customFormat="1" ht="13.5"/>
    <row r="16" s="50" customFormat="1" ht="13.5"/>
    <row r="17" s="50" customFormat="1" ht="13.5"/>
    <row r="18" s="50" customFormat="1" ht="13.5"/>
    <row r="19" s="50" customFormat="1" ht="13.5"/>
    <row r="20" s="50" customFormat="1" ht="13.5"/>
    <row r="21" s="50" customFormat="1" ht="13.5"/>
    <row r="22" s="50" customFormat="1" ht="13.5"/>
    <row r="23" s="50" customFormat="1" ht="13.5"/>
    <row r="24" s="50" customFormat="1" ht="13.5"/>
    <row r="25" s="50" customFormat="1" ht="13.5"/>
    <row r="26" s="50" customFormat="1" ht="13.5"/>
    <row r="27" s="50" customFormat="1" ht="13.5"/>
  </sheetData>
  <sheetProtection/>
  <mergeCells count="5">
    <mergeCell ref="A13:C13"/>
    <mergeCell ref="A2:H2"/>
    <mergeCell ref="A5:A6"/>
    <mergeCell ref="B5:B6"/>
    <mergeCell ref="C5:H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I29"/>
  <sheetViews>
    <sheetView zoomScalePageLayoutView="0" workbookViewId="0" topLeftCell="A7">
      <selection activeCell="M19" sqref="M19"/>
    </sheetView>
  </sheetViews>
  <sheetFormatPr defaultColWidth="8.88671875" defaultRowHeight="13.5"/>
  <cols>
    <col min="1" max="1" width="10.77734375" style="20" customWidth="1"/>
    <col min="2" max="9" width="8.77734375" style="20" customWidth="1"/>
    <col min="10" max="16384" width="8.88671875" style="20" customWidth="1"/>
  </cols>
  <sheetData>
    <row r="2" spans="1:9" s="2" customFormat="1" ht="18.75">
      <c r="A2" s="265" t="s">
        <v>299</v>
      </c>
      <c r="B2" s="265"/>
      <c r="C2" s="265"/>
      <c r="D2" s="265"/>
      <c r="E2" s="31"/>
      <c r="F2" s="31"/>
      <c r="G2" s="31"/>
      <c r="H2" s="4" t="s">
        <v>0</v>
      </c>
      <c r="I2" s="1"/>
    </row>
    <row r="3" spans="1:9" s="2" customFormat="1" ht="13.5">
      <c r="A3" s="1"/>
      <c r="H3" s="1"/>
      <c r="I3" s="1"/>
    </row>
    <row r="4" spans="1:9" s="2" customFormat="1" ht="23.25" customHeight="1">
      <c r="A4" s="3" t="s">
        <v>66</v>
      </c>
      <c r="B4" s="11"/>
      <c r="C4" s="11"/>
      <c r="D4" s="11"/>
      <c r="E4" s="11"/>
      <c r="F4" s="11"/>
      <c r="G4" s="11"/>
      <c r="H4" s="11"/>
      <c r="I4" s="11"/>
    </row>
    <row r="5" spans="1:9" s="2" customFormat="1" ht="24.75" customHeight="1">
      <c r="A5" s="292" t="s">
        <v>192</v>
      </c>
      <c r="B5" s="270" t="s">
        <v>193</v>
      </c>
      <c r="C5" s="271"/>
      <c r="D5" s="294"/>
      <c r="E5" s="270" t="s">
        <v>194</v>
      </c>
      <c r="F5" s="271"/>
      <c r="G5" s="294"/>
      <c r="H5" s="253" t="s">
        <v>195</v>
      </c>
      <c r="I5" s="261" t="s">
        <v>196</v>
      </c>
    </row>
    <row r="6" spans="1:9" s="2" customFormat="1" ht="24.75" customHeight="1">
      <c r="A6" s="293"/>
      <c r="B6" s="93" t="s">
        <v>197</v>
      </c>
      <c r="C6" s="93" t="s">
        <v>198</v>
      </c>
      <c r="D6" s="93" t="s">
        <v>199</v>
      </c>
      <c r="E6" s="93" t="s">
        <v>197</v>
      </c>
      <c r="F6" s="93" t="s">
        <v>198</v>
      </c>
      <c r="G6" s="93" t="s">
        <v>199</v>
      </c>
      <c r="H6" s="254"/>
      <c r="I6" s="291"/>
    </row>
    <row r="7" spans="1:9" s="2" customFormat="1" ht="24" customHeight="1">
      <c r="A7" s="14" t="s">
        <v>200</v>
      </c>
      <c r="B7" s="28">
        <v>1397</v>
      </c>
      <c r="C7" s="60">
        <v>747</v>
      </c>
      <c r="D7" s="60">
        <v>650</v>
      </c>
      <c r="E7" s="28">
        <v>1014</v>
      </c>
      <c r="F7" s="60">
        <v>573</v>
      </c>
      <c r="G7" s="60">
        <v>441</v>
      </c>
      <c r="H7" s="28">
        <v>1214</v>
      </c>
      <c r="I7" s="28">
        <v>454</v>
      </c>
    </row>
    <row r="8" spans="1:9" s="2" customFormat="1" ht="24" customHeight="1">
      <c r="A8" s="14" t="s">
        <v>180</v>
      </c>
      <c r="B8" s="28">
        <v>1314</v>
      </c>
      <c r="C8" s="28">
        <v>699</v>
      </c>
      <c r="D8" s="28">
        <v>615</v>
      </c>
      <c r="E8" s="28">
        <v>995</v>
      </c>
      <c r="F8" s="28">
        <v>523</v>
      </c>
      <c r="G8" s="28">
        <v>472</v>
      </c>
      <c r="H8" s="28">
        <v>1094</v>
      </c>
      <c r="I8" s="28">
        <v>429</v>
      </c>
    </row>
    <row r="9" spans="1:9" s="2" customFormat="1" ht="24" customHeight="1">
      <c r="A9" s="14" t="s">
        <v>183</v>
      </c>
      <c r="B9" s="28">
        <v>1152</v>
      </c>
      <c r="C9" s="28">
        <v>583</v>
      </c>
      <c r="D9" s="28">
        <v>569</v>
      </c>
      <c r="E9" s="28">
        <v>1062</v>
      </c>
      <c r="F9" s="28">
        <v>600</v>
      </c>
      <c r="G9" s="28">
        <v>462</v>
      </c>
      <c r="H9" s="28">
        <v>933</v>
      </c>
      <c r="I9" s="28">
        <v>454</v>
      </c>
    </row>
    <row r="10" spans="1:9" s="2" customFormat="1" ht="24" customHeight="1">
      <c r="A10" s="14" t="s">
        <v>188</v>
      </c>
      <c r="B10" s="28">
        <v>1124</v>
      </c>
      <c r="C10" s="28">
        <v>576</v>
      </c>
      <c r="D10" s="28">
        <v>548</v>
      </c>
      <c r="E10" s="28">
        <v>1013</v>
      </c>
      <c r="F10" s="28">
        <v>603</v>
      </c>
      <c r="G10" s="28">
        <v>410</v>
      </c>
      <c r="H10" s="28">
        <v>1030</v>
      </c>
      <c r="I10" s="28">
        <v>429</v>
      </c>
    </row>
    <row r="11" spans="1:9" s="2" customFormat="1" ht="24" customHeight="1">
      <c r="A11" s="14" t="s">
        <v>276</v>
      </c>
      <c r="B11" s="28">
        <v>1122</v>
      </c>
      <c r="C11" s="182">
        <v>564</v>
      </c>
      <c r="D11" s="34">
        <v>558</v>
      </c>
      <c r="E11" s="28">
        <v>1079</v>
      </c>
      <c r="F11" s="183">
        <v>608</v>
      </c>
      <c r="G11" s="182">
        <v>471</v>
      </c>
      <c r="H11" s="34">
        <v>1031</v>
      </c>
      <c r="I11" s="34">
        <v>373</v>
      </c>
    </row>
    <row r="12" spans="1:9" s="2" customFormat="1" ht="24" customHeight="1">
      <c r="A12" s="14" t="s">
        <v>322</v>
      </c>
      <c r="B12" s="28">
        <f>SUM(C12:D12)</f>
        <v>1185</v>
      </c>
      <c r="C12" s="182">
        <v>620</v>
      </c>
      <c r="D12" s="34">
        <v>565</v>
      </c>
      <c r="E12" s="28">
        <f>SUM(F12:G12)</f>
        <v>1083</v>
      </c>
      <c r="F12" s="183">
        <v>599</v>
      </c>
      <c r="G12" s="182">
        <v>484</v>
      </c>
      <c r="H12" s="34">
        <f>SUM(H14:H25)</f>
        <v>1072</v>
      </c>
      <c r="I12" s="34">
        <f>SUM(I14:I25)</f>
        <v>376</v>
      </c>
    </row>
    <row r="13" spans="1:9" s="2" customFormat="1" ht="10.5" customHeight="1">
      <c r="A13" s="14"/>
      <c r="B13" s="28"/>
      <c r="C13" s="182"/>
      <c r="D13" s="34"/>
      <c r="E13" s="28"/>
      <c r="F13" s="183"/>
      <c r="G13" s="182"/>
      <c r="H13" s="34"/>
      <c r="I13" s="34"/>
    </row>
    <row r="14" spans="1:9" s="2" customFormat="1" ht="24" customHeight="1">
      <c r="A14" s="14" t="s">
        <v>122</v>
      </c>
      <c r="B14" s="126">
        <f>SUM(C14:D14)</f>
        <v>103</v>
      </c>
      <c r="C14" s="126">
        <v>55</v>
      </c>
      <c r="D14" s="126">
        <v>48</v>
      </c>
      <c r="E14" s="126">
        <f>SUM(F14:G14)</f>
        <v>90</v>
      </c>
      <c r="F14" s="126">
        <v>49</v>
      </c>
      <c r="G14" s="126">
        <v>41</v>
      </c>
      <c r="H14" s="126">
        <v>87</v>
      </c>
      <c r="I14" s="126">
        <v>34</v>
      </c>
    </row>
    <row r="15" spans="1:9" s="2" customFormat="1" ht="24" customHeight="1">
      <c r="A15" s="14" t="s">
        <v>123</v>
      </c>
      <c r="B15" s="126">
        <f aca="true" t="shared" si="0" ref="B15:B25">SUM(C15:D15)</f>
        <v>104</v>
      </c>
      <c r="C15" s="126">
        <v>53</v>
      </c>
      <c r="D15" s="126">
        <v>51</v>
      </c>
      <c r="E15" s="126">
        <f aca="true" t="shared" si="1" ref="E15:E25">SUM(F15:G15)</f>
        <v>135</v>
      </c>
      <c r="F15" s="126">
        <v>73</v>
      </c>
      <c r="G15" s="126">
        <v>62</v>
      </c>
      <c r="H15" s="126">
        <v>95</v>
      </c>
      <c r="I15" s="126">
        <v>31</v>
      </c>
    </row>
    <row r="16" spans="1:9" s="2" customFormat="1" ht="24" customHeight="1">
      <c r="A16" s="14" t="s">
        <v>124</v>
      </c>
      <c r="B16" s="126">
        <f t="shared" si="0"/>
        <v>99</v>
      </c>
      <c r="C16" s="126">
        <v>52</v>
      </c>
      <c r="D16" s="126">
        <v>47</v>
      </c>
      <c r="E16" s="126">
        <f t="shared" si="1"/>
        <v>97</v>
      </c>
      <c r="F16" s="126">
        <v>51</v>
      </c>
      <c r="G16" s="126">
        <v>46</v>
      </c>
      <c r="H16" s="126">
        <v>79</v>
      </c>
      <c r="I16" s="126">
        <v>37</v>
      </c>
    </row>
    <row r="17" spans="1:9" s="2" customFormat="1" ht="24" customHeight="1">
      <c r="A17" s="14" t="s">
        <v>125</v>
      </c>
      <c r="B17" s="126">
        <f t="shared" si="0"/>
        <v>94</v>
      </c>
      <c r="C17" s="126">
        <v>51</v>
      </c>
      <c r="D17" s="126">
        <v>43</v>
      </c>
      <c r="E17" s="126">
        <f t="shared" si="1"/>
        <v>87</v>
      </c>
      <c r="F17" s="126">
        <v>49</v>
      </c>
      <c r="G17" s="126">
        <v>38</v>
      </c>
      <c r="H17" s="126">
        <v>90</v>
      </c>
      <c r="I17" s="126">
        <v>27</v>
      </c>
    </row>
    <row r="18" spans="1:9" s="2" customFormat="1" ht="24" customHeight="1">
      <c r="A18" s="14" t="s">
        <v>126</v>
      </c>
      <c r="B18" s="126">
        <f t="shared" si="0"/>
        <v>99</v>
      </c>
      <c r="C18" s="126">
        <v>48</v>
      </c>
      <c r="D18" s="126">
        <v>51</v>
      </c>
      <c r="E18" s="126">
        <f t="shared" si="1"/>
        <v>74</v>
      </c>
      <c r="F18" s="126">
        <v>34</v>
      </c>
      <c r="G18" s="126">
        <v>40</v>
      </c>
      <c r="H18" s="126">
        <v>95</v>
      </c>
      <c r="I18" s="126">
        <v>38</v>
      </c>
    </row>
    <row r="19" spans="1:9" s="2" customFormat="1" ht="24" customHeight="1">
      <c r="A19" s="14" t="s">
        <v>127</v>
      </c>
      <c r="B19" s="126">
        <f t="shared" si="0"/>
        <v>98</v>
      </c>
      <c r="C19" s="126">
        <v>54</v>
      </c>
      <c r="D19" s="126">
        <v>44</v>
      </c>
      <c r="E19" s="126">
        <f t="shared" si="1"/>
        <v>77</v>
      </c>
      <c r="F19" s="126">
        <v>40</v>
      </c>
      <c r="G19" s="126">
        <v>37</v>
      </c>
      <c r="H19" s="126">
        <v>108</v>
      </c>
      <c r="I19" s="126">
        <v>34</v>
      </c>
    </row>
    <row r="20" spans="1:9" s="2" customFormat="1" ht="24" customHeight="1">
      <c r="A20" s="14" t="s">
        <v>128</v>
      </c>
      <c r="B20" s="126">
        <f t="shared" si="0"/>
        <v>102</v>
      </c>
      <c r="C20" s="126">
        <v>57</v>
      </c>
      <c r="D20" s="126">
        <v>45</v>
      </c>
      <c r="E20" s="126">
        <f t="shared" si="1"/>
        <v>97</v>
      </c>
      <c r="F20" s="126">
        <v>63</v>
      </c>
      <c r="G20" s="126">
        <v>34</v>
      </c>
      <c r="H20" s="126">
        <v>54</v>
      </c>
      <c r="I20" s="126">
        <v>20</v>
      </c>
    </row>
    <row r="21" spans="1:9" s="2" customFormat="1" ht="24" customHeight="1">
      <c r="A21" s="14" t="s">
        <v>129</v>
      </c>
      <c r="B21" s="126">
        <f t="shared" si="0"/>
        <v>98</v>
      </c>
      <c r="C21" s="126">
        <v>49</v>
      </c>
      <c r="D21" s="126">
        <v>49</v>
      </c>
      <c r="E21" s="126">
        <f t="shared" si="1"/>
        <v>75</v>
      </c>
      <c r="F21" s="126">
        <v>40</v>
      </c>
      <c r="G21" s="126">
        <v>35</v>
      </c>
      <c r="H21" s="126">
        <v>60</v>
      </c>
      <c r="I21" s="126">
        <v>29</v>
      </c>
    </row>
    <row r="22" spans="1:9" s="2" customFormat="1" ht="24" customHeight="1">
      <c r="A22" s="14" t="s">
        <v>323</v>
      </c>
      <c r="B22" s="126">
        <f t="shared" si="0"/>
        <v>102</v>
      </c>
      <c r="C22" s="125">
        <v>53</v>
      </c>
      <c r="D22" s="125">
        <v>49</v>
      </c>
      <c r="E22" s="126">
        <f t="shared" si="1"/>
        <v>81</v>
      </c>
      <c r="F22" s="125">
        <v>48</v>
      </c>
      <c r="G22" s="125">
        <v>33</v>
      </c>
      <c r="H22" s="140">
        <v>70</v>
      </c>
      <c r="I22" s="140">
        <v>39</v>
      </c>
    </row>
    <row r="23" spans="1:9" s="2" customFormat="1" ht="24" customHeight="1">
      <c r="A23" s="14" t="s">
        <v>324</v>
      </c>
      <c r="B23" s="126">
        <f t="shared" si="0"/>
        <v>109</v>
      </c>
      <c r="C23" s="125">
        <v>62</v>
      </c>
      <c r="D23" s="125">
        <v>47</v>
      </c>
      <c r="E23" s="126">
        <f t="shared" si="1"/>
        <v>79</v>
      </c>
      <c r="F23" s="125">
        <v>49</v>
      </c>
      <c r="G23" s="125">
        <v>30</v>
      </c>
      <c r="H23" s="125">
        <v>109</v>
      </c>
      <c r="I23" s="125">
        <v>23</v>
      </c>
    </row>
    <row r="24" spans="1:9" s="30" customFormat="1" ht="24" customHeight="1">
      <c r="A24" s="14" t="s">
        <v>325</v>
      </c>
      <c r="B24" s="126">
        <f t="shared" si="0"/>
        <v>104</v>
      </c>
      <c r="C24" s="126">
        <v>51</v>
      </c>
      <c r="D24" s="126">
        <v>53</v>
      </c>
      <c r="E24" s="126">
        <f t="shared" si="1"/>
        <v>90</v>
      </c>
      <c r="F24" s="126">
        <v>46</v>
      </c>
      <c r="G24" s="126">
        <v>44</v>
      </c>
      <c r="H24" s="126">
        <v>123</v>
      </c>
      <c r="I24" s="126">
        <v>41</v>
      </c>
    </row>
    <row r="25" spans="1:9" s="30" customFormat="1" ht="24" customHeight="1">
      <c r="A25" s="25" t="s">
        <v>326</v>
      </c>
      <c r="B25" s="126">
        <f t="shared" si="0"/>
        <v>73</v>
      </c>
      <c r="C25" s="233">
        <v>35</v>
      </c>
      <c r="D25" s="233">
        <v>38</v>
      </c>
      <c r="E25" s="127">
        <f t="shared" si="1"/>
        <v>101</v>
      </c>
      <c r="F25" s="127">
        <v>57</v>
      </c>
      <c r="G25" s="127">
        <v>44</v>
      </c>
      <c r="H25" s="127">
        <v>102</v>
      </c>
      <c r="I25" s="127">
        <v>23</v>
      </c>
    </row>
    <row r="26" spans="1:9" s="30" customFormat="1" ht="13.5">
      <c r="A26" s="88" t="s">
        <v>186</v>
      </c>
      <c r="B26" s="88"/>
      <c r="C26" s="51"/>
      <c r="D26" s="51"/>
      <c r="E26" s="51"/>
      <c r="F26" s="51"/>
      <c r="G26" s="51"/>
      <c r="H26" s="51"/>
      <c r="I26" s="51"/>
    </row>
    <row r="27" s="30" customFormat="1" ht="13.5"/>
    <row r="28" spans="5:7" s="30" customFormat="1" ht="13.5">
      <c r="E28" s="51"/>
      <c r="F28" s="51"/>
      <c r="G28" s="51"/>
    </row>
    <row r="29" spans="2:3" s="30" customFormat="1" ht="13.5">
      <c r="B29" s="51"/>
      <c r="C29" s="51"/>
    </row>
    <row r="30" s="30" customFormat="1" ht="13.5"/>
    <row r="31" s="30" customFormat="1" ht="13.5"/>
    <row r="32" s="30" customFormat="1" ht="13.5"/>
    <row r="33" s="30" customFormat="1" ht="13.5"/>
    <row r="34" s="30" customFormat="1" ht="13.5"/>
    <row r="35" s="30" customFormat="1" ht="13.5"/>
    <row r="36" s="30" customFormat="1" ht="13.5"/>
    <row r="37" s="30" customFormat="1" ht="13.5"/>
    <row r="38" s="30" customFormat="1" ht="13.5"/>
    <row r="39" s="30" customFormat="1" ht="13.5"/>
    <row r="40" s="30" customFormat="1" ht="13.5"/>
    <row r="41" s="30" customFormat="1" ht="13.5"/>
  </sheetData>
  <sheetProtection/>
  <mergeCells count="6">
    <mergeCell ref="H5:H6"/>
    <mergeCell ref="I5:I6"/>
    <mergeCell ref="A2:D2"/>
    <mergeCell ref="A5:A6"/>
    <mergeCell ref="B5:D5"/>
    <mergeCell ref="E5:G5"/>
  </mergeCells>
  <printOptions/>
  <pageMargins left="0.53" right="0.42" top="0.79" bottom="0.53" header="0.5" footer="0.5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1557-0048603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강정임..</dc:creator>
  <cp:keywords/>
  <dc:description/>
  <cp:lastModifiedBy>박면곤</cp:lastModifiedBy>
  <cp:lastPrinted>2013-12-18T05:48:31Z</cp:lastPrinted>
  <dcterms:created xsi:type="dcterms:W3CDTF">1998-02-28T00:12:01Z</dcterms:created>
  <dcterms:modified xsi:type="dcterms:W3CDTF">2014-01-29T04:26:25Z</dcterms:modified>
  <cp:category/>
  <cp:version/>
  <cp:contentType/>
  <cp:contentStatus/>
</cp:coreProperties>
</file>